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24" documentId="8_{23598EE9-82D7-4661-845C-59023F265A17}" xr6:coauthVersionLast="47" xr6:coauthVersionMax="47" xr10:uidLastSave="{3FAE021F-F4ED-466E-9E97-C8A1697EE77E}"/>
  <bookViews>
    <workbookView xWindow="-24120" yWindow="-120" windowWidth="24240" windowHeight="131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_Denunciado" sheetId="26" r:id="rId20"/>
    <sheet name="Denuncias-Renuncias" sheetId="20" r:id="rId21"/>
    <sheet name="Distribucion % Denuncias" sheetId="21" r:id="rId22"/>
    <sheet name="Sobreseimientos" sheetId="22" r:id="rId23"/>
    <sheet name="Terminación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26" l="1"/>
  <c r="I60" i="26"/>
  <c r="H60" i="26"/>
  <c r="J60" i="26"/>
  <c r="G52" i="26"/>
  <c r="I52" i="26"/>
  <c r="H52" i="26"/>
  <c r="J52" i="26"/>
  <c r="H46" i="26"/>
  <c r="I46" i="26"/>
  <c r="G46" i="26"/>
  <c r="J46" i="26"/>
  <c r="H32" i="26"/>
  <c r="J32" i="26"/>
  <c r="I32" i="26"/>
  <c r="G32" i="26"/>
  <c r="H24" i="26"/>
  <c r="J24" i="26"/>
  <c r="G24" i="26"/>
  <c r="I24" i="26"/>
  <c r="H16" i="26"/>
  <c r="J16" i="26"/>
  <c r="I16" i="26"/>
  <c r="G16" i="26"/>
  <c r="I50" i="26"/>
  <c r="J50" i="26"/>
  <c r="G50" i="26"/>
  <c r="H50" i="26"/>
  <c r="H38" i="26"/>
  <c r="I38" i="26"/>
  <c r="J38" i="26"/>
  <c r="G38" i="26"/>
  <c r="G28" i="26"/>
  <c r="I28" i="26"/>
  <c r="J28" i="26"/>
  <c r="H28" i="26"/>
  <c r="G12" i="26"/>
  <c r="I12" i="26"/>
  <c r="J12" i="26"/>
  <c r="H12" i="26"/>
  <c r="I59" i="26"/>
  <c r="J59" i="26"/>
  <c r="H59" i="26"/>
  <c r="G59" i="26"/>
  <c r="G57" i="26"/>
  <c r="H57" i="26"/>
  <c r="J57" i="26"/>
  <c r="I57" i="26"/>
  <c r="J55" i="26"/>
  <c r="H55" i="26"/>
  <c r="G55" i="26"/>
  <c r="I55" i="26"/>
  <c r="H53" i="26"/>
  <c r="I53" i="26"/>
  <c r="G53" i="26"/>
  <c r="J53" i="26"/>
  <c r="I51" i="26"/>
  <c r="J51" i="26"/>
  <c r="G51" i="26"/>
  <c r="H51" i="26"/>
  <c r="G49" i="26"/>
  <c r="H49" i="26"/>
  <c r="J49" i="26"/>
  <c r="I49" i="26"/>
  <c r="J47" i="26"/>
  <c r="H47" i="26"/>
  <c r="G47" i="26"/>
  <c r="I47" i="26"/>
  <c r="H45" i="26"/>
  <c r="I45" i="26"/>
  <c r="G45" i="26"/>
  <c r="J45" i="26"/>
  <c r="I43" i="26"/>
  <c r="J43" i="26"/>
  <c r="H43" i="26"/>
  <c r="G43" i="26"/>
  <c r="G41" i="26"/>
  <c r="H41" i="26"/>
  <c r="J41" i="26"/>
  <c r="I41" i="26"/>
  <c r="J39" i="26"/>
  <c r="H39" i="26"/>
  <c r="G39" i="26"/>
  <c r="I39" i="26"/>
  <c r="H37" i="26"/>
  <c r="I37" i="26"/>
  <c r="G37" i="26"/>
  <c r="J37" i="26"/>
  <c r="I35" i="26"/>
  <c r="J35" i="26"/>
  <c r="G35" i="26"/>
  <c r="H35" i="26"/>
  <c r="G33" i="26"/>
  <c r="H33" i="26"/>
  <c r="J33" i="26"/>
  <c r="I33" i="26"/>
  <c r="J31" i="26"/>
  <c r="H31" i="26"/>
  <c r="G31" i="26"/>
  <c r="I31" i="26"/>
  <c r="H29" i="26"/>
  <c r="I29" i="26"/>
  <c r="G29" i="26"/>
  <c r="J29" i="26"/>
  <c r="I27" i="26"/>
  <c r="J27" i="26"/>
  <c r="G27" i="26"/>
  <c r="H27" i="26"/>
  <c r="G25" i="26"/>
  <c r="H25" i="26"/>
  <c r="J25" i="26"/>
  <c r="I25" i="26"/>
  <c r="J23" i="26"/>
  <c r="H23" i="26"/>
  <c r="G23" i="26"/>
  <c r="I23" i="26"/>
  <c r="H21" i="26"/>
  <c r="I21" i="26"/>
  <c r="G21" i="26"/>
  <c r="J21" i="26"/>
  <c r="I19" i="26"/>
  <c r="J19" i="26"/>
  <c r="G19" i="26"/>
  <c r="H19" i="26"/>
  <c r="G17" i="26"/>
  <c r="H17" i="26"/>
  <c r="J17" i="26"/>
  <c r="I17" i="26"/>
  <c r="J15" i="26"/>
  <c r="H15" i="26"/>
  <c r="G15" i="26"/>
  <c r="I15" i="26"/>
  <c r="H13" i="26"/>
  <c r="I13" i="26"/>
  <c r="G13" i="26"/>
  <c r="J13" i="26"/>
  <c r="G11" i="26"/>
  <c r="I11" i="26"/>
  <c r="H11" i="26"/>
  <c r="J11" i="26"/>
  <c r="I58" i="26"/>
  <c r="J58" i="26"/>
  <c r="G58" i="26"/>
  <c r="H58" i="26"/>
  <c r="H48" i="26"/>
  <c r="J48" i="26"/>
  <c r="G48" i="26"/>
  <c r="I48" i="26"/>
  <c r="I42" i="26"/>
  <c r="J42" i="26"/>
  <c r="G42" i="26"/>
  <c r="H42" i="26"/>
  <c r="G36" i="26"/>
  <c r="I36" i="26"/>
  <c r="H36" i="26"/>
  <c r="J36" i="26"/>
  <c r="H30" i="26"/>
  <c r="I30" i="26"/>
  <c r="J30" i="26"/>
  <c r="G30" i="26"/>
  <c r="H22" i="26"/>
  <c r="I22" i="26"/>
  <c r="J22" i="26"/>
  <c r="G22" i="26"/>
  <c r="I18" i="26"/>
  <c r="J18" i="26"/>
  <c r="G18" i="26"/>
  <c r="H18" i="26"/>
  <c r="H54" i="26"/>
  <c r="I54" i="26"/>
  <c r="G54" i="26"/>
  <c r="J54" i="26"/>
  <c r="G44" i="26"/>
  <c r="I44" i="26"/>
  <c r="J44" i="26"/>
  <c r="H44" i="26"/>
  <c r="I34" i="26"/>
  <c r="J34" i="26"/>
  <c r="G34" i="26"/>
  <c r="H34" i="26"/>
  <c r="I26" i="26"/>
  <c r="J26" i="26"/>
  <c r="G26" i="26"/>
  <c r="H26" i="26"/>
  <c r="H14" i="26"/>
  <c r="I14" i="26"/>
  <c r="G14" i="26"/>
  <c r="J14" i="26"/>
  <c r="H56" i="26"/>
  <c r="J56" i="26"/>
  <c r="G56" i="26"/>
  <c r="I56" i="26"/>
  <c r="H40" i="26"/>
  <c r="J40" i="26"/>
  <c r="G40" i="26"/>
  <c r="I40" i="26"/>
  <c r="G20" i="26"/>
  <c r="I20" i="26"/>
  <c r="H20" i="26"/>
  <c r="J20" i="26"/>
  <c r="J61" i="19"/>
  <c r="L61" i="19"/>
  <c r="K61" i="19"/>
  <c r="I61" i="19"/>
  <c r="G19" i="21" l="1"/>
  <c r="F19" i="21"/>
  <c r="D19" i="21"/>
  <c r="C19" i="21"/>
  <c r="I19" i="21"/>
  <c r="H19" i="21"/>
  <c r="E19" i="21"/>
  <c r="I54" i="21"/>
  <c r="G54" i="21"/>
  <c r="F54" i="21"/>
  <c r="D54" i="21"/>
  <c r="H54" i="21"/>
  <c r="E54" i="21"/>
  <c r="C54" i="21"/>
  <c r="I22" i="21"/>
  <c r="G22" i="21"/>
  <c r="F22" i="21"/>
  <c r="D22" i="21"/>
  <c r="H22" i="21"/>
  <c r="C22" i="21"/>
  <c r="E22" i="21"/>
  <c r="E57" i="21"/>
  <c r="D57" i="21"/>
  <c r="I57" i="21"/>
  <c r="G57" i="21"/>
  <c r="H57" i="21"/>
  <c r="F57" i="21"/>
  <c r="C57" i="21"/>
  <c r="E49" i="21"/>
  <c r="D49" i="21"/>
  <c r="I49" i="21"/>
  <c r="G49" i="21"/>
  <c r="F49" i="21"/>
  <c r="C49" i="21"/>
  <c r="H49" i="21"/>
  <c r="E41" i="21"/>
  <c r="D41" i="21"/>
  <c r="I41" i="21"/>
  <c r="G41" i="21"/>
  <c r="H41" i="21"/>
  <c r="C41" i="21"/>
  <c r="F41" i="21"/>
  <c r="E33" i="21"/>
  <c r="D33" i="21"/>
  <c r="I33" i="21"/>
  <c r="G33" i="21"/>
  <c r="F33" i="21"/>
  <c r="C33" i="21"/>
  <c r="H33" i="21"/>
  <c r="E25" i="21"/>
  <c r="D25" i="21"/>
  <c r="I25" i="21"/>
  <c r="G25" i="21"/>
  <c r="H25" i="21"/>
  <c r="C25" i="21"/>
  <c r="F25" i="21"/>
  <c r="E17" i="21"/>
  <c r="D17" i="21"/>
  <c r="I17" i="21"/>
  <c r="G17" i="21"/>
  <c r="H17" i="21"/>
  <c r="F17" i="21"/>
  <c r="C17" i="21"/>
  <c r="D48" i="21"/>
  <c r="C48" i="21"/>
  <c r="I48" i="21"/>
  <c r="H48" i="21"/>
  <c r="F48" i="21"/>
  <c r="G48" i="21"/>
  <c r="E48" i="21"/>
  <c r="D40" i="21"/>
  <c r="C40" i="21"/>
  <c r="I40" i="21"/>
  <c r="H40" i="21"/>
  <c r="F40" i="21"/>
  <c r="E40" i="21"/>
  <c r="G40" i="21"/>
  <c r="D24" i="21"/>
  <c r="C24" i="21"/>
  <c r="I24" i="21"/>
  <c r="H24" i="21"/>
  <c r="F24" i="21"/>
  <c r="E24" i="21"/>
  <c r="G24" i="21"/>
  <c r="G59" i="21"/>
  <c r="F59" i="21"/>
  <c r="D59" i="21"/>
  <c r="C59" i="21"/>
  <c r="I59" i="21"/>
  <c r="E59" i="21"/>
  <c r="H59" i="21"/>
  <c r="G35" i="21"/>
  <c r="F35" i="21"/>
  <c r="D35" i="21"/>
  <c r="C35" i="21"/>
  <c r="I35" i="21"/>
  <c r="H35" i="21"/>
  <c r="E35" i="21"/>
  <c r="I46" i="21"/>
  <c r="G46" i="21"/>
  <c r="F46" i="21"/>
  <c r="D46" i="21"/>
  <c r="E46" i="21"/>
  <c r="C46" i="21"/>
  <c r="H46" i="21"/>
  <c r="I14" i="21"/>
  <c r="G14" i="21"/>
  <c r="F14" i="21"/>
  <c r="D14" i="21"/>
  <c r="H14" i="21"/>
  <c r="E14" i="21"/>
  <c r="C14" i="21"/>
  <c r="H60" i="21"/>
  <c r="G60" i="21"/>
  <c r="E60" i="21"/>
  <c r="D60" i="21"/>
  <c r="I60" i="21"/>
  <c r="F60" i="21"/>
  <c r="C60" i="21"/>
  <c r="H52" i="21"/>
  <c r="G52" i="21"/>
  <c r="E52" i="21"/>
  <c r="D52" i="21"/>
  <c r="F52" i="21"/>
  <c r="C52" i="21"/>
  <c r="I52" i="21"/>
  <c r="H44" i="21"/>
  <c r="G44" i="21"/>
  <c r="E44" i="21"/>
  <c r="D44" i="21"/>
  <c r="I44" i="21"/>
  <c r="C44" i="21"/>
  <c r="F44" i="21"/>
  <c r="H36" i="21"/>
  <c r="G36" i="21"/>
  <c r="E36" i="21"/>
  <c r="D36" i="21"/>
  <c r="F36" i="21"/>
  <c r="C36" i="21"/>
  <c r="I36" i="21"/>
  <c r="H28" i="21"/>
  <c r="G28" i="21"/>
  <c r="E28" i="21"/>
  <c r="D28" i="21"/>
  <c r="I28" i="21"/>
  <c r="C28" i="21"/>
  <c r="F28" i="21"/>
  <c r="H20" i="21"/>
  <c r="G20" i="21"/>
  <c r="E20" i="21"/>
  <c r="D20" i="21"/>
  <c r="I20" i="21"/>
  <c r="F20" i="21"/>
  <c r="C20" i="21"/>
  <c r="H12" i="21"/>
  <c r="G12" i="21"/>
  <c r="E12" i="21"/>
  <c r="D12" i="21"/>
  <c r="C12" i="21"/>
  <c r="I12" i="21"/>
  <c r="F12" i="21"/>
  <c r="G27" i="21"/>
  <c r="F27" i="21"/>
  <c r="D27" i="21"/>
  <c r="C27" i="21"/>
  <c r="I27" i="21"/>
  <c r="E27" i="21"/>
  <c r="H27" i="21"/>
  <c r="C55" i="21"/>
  <c r="H55" i="21"/>
  <c r="G55" i="21"/>
  <c r="E55" i="21"/>
  <c r="F55" i="21"/>
  <c r="D55" i="21"/>
  <c r="I55" i="21"/>
  <c r="C47" i="21"/>
  <c r="H47" i="21"/>
  <c r="G47" i="21"/>
  <c r="E47" i="21"/>
  <c r="I47" i="21"/>
  <c r="D47" i="21"/>
  <c r="F47" i="21"/>
  <c r="C39" i="21"/>
  <c r="H39" i="21"/>
  <c r="G39" i="21"/>
  <c r="E39" i="21"/>
  <c r="F39" i="21"/>
  <c r="D39" i="21"/>
  <c r="I39" i="21"/>
  <c r="C31" i="21"/>
  <c r="H31" i="21"/>
  <c r="G31" i="21"/>
  <c r="E31" i="21"/>
  <c r="I31" i="21"/>
  <c r="D31" i="21"/>
  <c r="F31" i="21"/>
  <c r="C23" i="21"/>
  <c r="H23" i="21"/>
  <c r="G23" i="21"/>
  <c r="E23" i="21"/>
  <c r="I23" i="21"/>
  <c r="F23" i="21"/>
  <c r="D23" i="21"/>
  <c r="C15" i="21"/>
  <c r="H15" i="21"/>
  <c r="G15" i="21"/>
  <c r="E15" i="21"/>
  <c r="D15" i="21"/>
  <c r="I15" i="21"/>
  <c r="F15" i="21"/>
  <c r="D32" i="21"/>
  <c r="C32" i="21"/>
  <c r="I32" i="21"/>
  <c r="H32" i="21"/>
  <c r="F32" i="21"/>
  <c r="G32" i="21"/>
  <c r="E32" i="21"/>
  <c r="G51" i="21"/>
  <c r="F51" i="21"/>
  <c r="D51" i="21"/>
  <c r="C51" i="21"/>
  <c r="I51" i="21"/>
  <c r="H51" i="21"/>
  <c r="E51" i="21"/>
  <c r="F11" i="21"/>
  <c r="G11" i="21"/>
  <c r="I11" i="21"/>
  <c r="C11" i="21"/>
  <c r="D11" i="21"/>
  <c r="E11" i="21"/>
  <c r="H11" i="21"/>
  <c r="F58" i="21"/>
  <c r="E58" i="21"/>
  <c r="C58" i="21"/>
  <c r="H58" i="21"/>
  <c r="G58" i="21"/>
  <c r="D58" i="21"/>
  <c r="I58" i="21"/>
  <c r="F50" i="21"/>
  <c r="E50" i="21"/>
  <c r="C50" i="21"/>
  <c r="H50" i="21"/>
  <c r="I50" i="21"/>
  <c r="D50" i="21"/>
  <c r="G50" i="21"/>
  <c r="F42" i="21"/>
  <c r="E42" i="21"/>
  <c r="C42" i="21"/>
  <c r="H42" i="21"/>
  <c r="G42" i="21"/>
  <c r="D42" i="21"/>
  <c r="I42" i="21"/>
  <c r="F34" i="21"/>
  <c r="E34" i="21"/>
  <c r="C34" i="21"/>
  <c r="H34" i="21"/>
  <c r="I34" i="21"/>
  <c r="D34" i="21"/>
  <c r="G34" i="21"/>
  <c r="F26" i="21"/>
  <c r="E26" i="21"/>
  <c r="C26" i="21"/>
  <c r="H26" i="21"/>
  <c r="I26" i="21"/>
  <c r="G26" i="21"/>
  <c r="D26" i="21"/>
  <c r="F18" i="21"/>
  <c r="E18" i="21"/>
  <c r="C18" i="21"/>
  <c r="H18" i="21"/>
  <c r="D18" i="21"/>
  <c r="I18" i="21"/>
  <c r="G18" i="21"/>
  <c r="H61" i="26"/>
  <c r="I61" i="26"/>
  <c r="J61" i="26"/>
  <c r="D56" i="21"/>
  <c r="C56" i="21"/>
  <c r="I56" i="21"/>
  <c r="H56" i="21"/>
  <c r="F56" i="21"/>
  <c r="E56" i="21"/>
  <c r="G56" i="21"/>
  <c r="D16" i="21"/>
  <c r="C16" i="21"/>
  <c r="I16" i="21"/>
  <c r="H16" i="21"/>
  <c r="F16" i="21"/>
  <c r="G16" i="21"/>
  <c r="E16" i="21"/>
  <c r="G43" i="21"/>
  <c r="F43" i="21"/>
  <c r="D43" i="21"/>
  <c r="C43" i="21"/>
  <c r="I43" i="21"/>
  <c r="E43" i="21"/>
  <c r="H43" i="21"/>
  <c r="I38" i="21"/>
  <c r="G38" i="21"/>
  <c r="F38" i="21"/>
  <c r="D38" i="21"/>
  <c r="H38" i="21"/>
  <c r="C38" i="21"/>
  <c r="E38" i="21"/>
  <c r="I30" i="21"/>
  <c r="G30" i="21"/>
  <c r="F30" i="21"/>
  <c r="D30" i="21"/>
  <c r="E30" i="21"/>
  <c r="C30" i="21"/>
  <c r="H30" i="21"/>
  <c r="I53" i="21"/>
  <c r="H53" i="21"/>
  <c r="F53" i="21"/>
  <c r="E53" i="21"/>
  <c r="C53" i="21"/>
  <c r="D53" i="21"/>
  <c r="G53" i="21"/>
  <c r="I45" i="21"/>
  <c r="H45" i="21"/>
  <c r="F45" i="21"/>
  <c r="E45" i="21"/>
  <c r="C45" i="21"/>
  <c r="G45" i="21"/>
  <c r="D45" i="21"/>
  <c r="I37" i="21"/>
  <c r="H37" i="21"/>
  <c r="F37" i="21"/>
  <c r="E37" i="21"/>
  <c r="C37" i="21"/>
  <c r="D37" i="21"/>
  <c r="G37" i="21"/>
  <c r="I29" i="21"/>
  <c r="H29" i="21"/>
  <c r="F29" i="21"/>
  <c r="E29" i="21"/>
  <c r="C29" i="21"/>
  <c r="G29" i="21"/>
  <c r="D29" i="21"/>
  <c r="I21" i="21"/>
  <c r="H21" i="21"/>
  <c r="F21" i="21"/>
  <c r="E21" i="21"/>
  <c r="C21" i="21"/>
  <c r="D21" i="21"/>
  <c r="G21" i="21"/>
  <c r="I13" i="21"/>
  <c r="H13" i="21"/>
  <c r="F13" i="21"/>
  <c r="E13" i="21"/>
  <c r="C13" i="21"/>
  <c r="G13" i="21"/>
  <c r="D13" i="21"/>
  <c r="BU61" i="5" l="1"/>
  <c r="BE61" i="5"/>
  <c r="BQ61" i="5"/>
  <c r="CI61" i="5"/>
  <c r="BK61" i="5"/>
  <c r="BP61" i="5"/>
  <c r="AU61" i="5"/>
  <c r="CA61" i="5"/>
  <c r="BS61" i="5"/>
  <c r="BC61" i="5"/>
  <c r="CE61" i="5"/>
  <c r="AV61" i="5"/>
  <c r="CB61" i="5"/>
  <c r="BL61" i="5"/>
  <c r="CF61" i="5"/>
  <c r="BX61" i="5"/>
  <c r="CJ61" i="5"/>
  <c r="BT61" i="5"/>
  <c r="BD61" i="5"/>
  <c r="BH61" i="5"/>
  <c r="AZ61" i="5"/>
  <c r="BW61" i="5"/>
  <c r="BO61" i="5"/>
  <c r="BG61" i="5"/>
  <c r="AY61" i="5"/>
  <c r="CG61" i="5"/>
  <c r="BY61" i="5"/>
  <c r="BI61" i="5"/>
  <c r="BA61" i="5"/>
  <c r="CK61" i="5"/>
  <c r="CC61" i="5"/>
  <c r="BM61" i="5"/>
  <c r="AW61" i="5"/>
  <c r="BB61" i="5"/>
  <c r="BJ61" i="5"/>
  <c r="CH61" i="5"/>
  <c r="BZ61" i="5"/>
  <c r="BR61" i="5"/>
  <c r="CD61" i="5"/>
  <c r="BF61" i="5"/>
  <c r="BV61" i="5"/>
  <c r="CL61" i="5"/>
  <c r="AX61" i="5"/>
  <c r="BN61" i="5"/>
  <c r="L61" i="20"/>
  <c r="Q61" i="20" l="1"/>
  <c r="I61" i="20"/>
  <c r="E61" i="20"/>
  <c r="K61" i="20"/>
  <c r="M61" i="20"/>
  <c r="O61" i="20"/>
  <c r="G61" i="20"/>
  <c r="J61" i="20"/>
  <c r="F61" i="20"/>
  <c r="N61" i="20"/>
  <c r="P61" i="20"/>
  <c r="H61" i="20"/>
  <c r="D61" i="20"/>
  <c r="D11" i="26"/>
  <c r="E11" i="26"/>
  <c r="F11" i="26"/>
  <c r="D12" i="26"/>
  <c r="E12" i="26"/>
  <c r="F12" i="26"/>
  <c r="D13" i="26"/>
  <c r="E13" i="26"/>
  <c r="F13" i="26"/>
  <c r="D14" i="26"/>
  <c r="E14" i="26"/>
  <c r="F14" i="26"/>
  <c r="D15" i="26"/>
  <c r="E15" i="26"/>
  <c r="F15" i="26"/>
  <c r="D16" i="26"/>
  <c r="E16" i="26"/>
  <c r="F16" i="26"/>
  <c r="D17" i="26"/>
  <c r="E17" i="26"/>
  <c r="F17" i="26"/>
  <c r="D18" i="26"/>
  <c r="E18" i="26"/>
  <c r="F18" i="26"/>
  <c r="D19" i="26"/>
  <c r="E19" i="26"/>
  <c r="F19" i="26"/>
  <c r="D20" i="26"/>
  <c r="E20" i="26"/>
  <c r="F20" i="26"/>
  <c r="D21" i="26"/>
  <c r="E21" i="26"/>
  <c r="F21" i="26"/>
  <c r="D22" i="26"/>
  <c r="E22" i="26"/>
  <c r="F22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27" i="26"/>
  <c r="E27" i="26"/>
  <c r="F27" i="26"/>
  <c r="D28" i="26"/>
  <c r="E28" i="26"/>
  <c r="F28" i="26"/>
  <c r="D29" i="26"/>
  <c r="E29" i="26"/>
  <c r="F29" i="26"/>
  <c r="D30" i="26"/>
  <c r="E30" i="26"/>
  <c r="F30" i="26"/>
  <c r="D31" i="26"/>
  <c r="E31" i="26"/>
  <c r="F31" i="26"/>
  <c r="D32" i="26"/>
  <c r="E32" i="26"/>
  <c r="F32" i="26"/>
  <c r="D33" i="26"/>
  <c r="E33" i="26"/>
  <c r="F33" i="26"/>
  <c r="D34" i="26"/>
  <c r="E34" i="26"/>
  <c r="F34" i="26"/>
  <c r="D35" i="26"/>
  <c r="E35" i="26"/>
  <c r="F35" i="26"/>
  <c r="D36" i="26"/>
  <c r="E36" i="26"/>
  <c r="F36" i="26"/>
  <c r="D37" i="26"/>
  <c r="E37" i="26"/>
  <c r="F37" i="26"/>
  <c r="D38" i="26"/>
  <c r="E38" i="26"/>
  <c r="F38" i="26"/>
  <c r="D39" i="26"/>
  <c r="E39" i="26"/>
  <c r="F39" i="26"/>
  <c r="D40" i="26"/>
  <c r="E40" i="26"/>
  <c r="F40" i="26"/>
  <c r="D41" i="26"/>
  <c r="E41" i="26"/>
  <c r="F41" i="26"/>
  <c r="D42" i="26"/>
  <c r="E42" i="26"/>
  <c r="F42" i="26"/>
  <c r="D43" i="26"/>
  <c r="E43" i="26"/>
  <c r="F43" i="26"/>
  <c r="D44" i="26"/>
  <c r="E44" i="26"/>
  <c r="F44" i="26"/>
  <c r="D45" i="26"/>
  <c r="E45" i="26"/>
  <c r="F45" i="26"/>
  <c r="D46" i="26"/>
  <c r="E46" i="26"/>
  <c r="F46" i="26"/>
  <c r="D47" i="26"/>
  <c r="E47" i="26"/>
  <c r="F47" i="26"/>
  <c r="D48" i="26"/>
  <c r="E48" i="26"/>
  <c r="F48" i="26"/>
  <c r="D49" i="26"/>
  <c r="E49" i="26"/>
  <c r="F49" i="26"/>
  <c r="D50" i="26"/>
  <c r="E50" i="26"/>
  <c r="F50" i="26"/>
  <c r="D51" i="26"/>
  <c r="E51" i="26"/>
  <c r="F51" i="26"/>
  <c r="D52" i="26"/>
  <c r="E52" i="26"/>
  <c r="F52" i="26"/>
  <c r="D53" i="26"/>
  <c r="E53" i="26"/>
  <c r="F53" i="26"/>
  <c r="D54" i="26"/>
  <c r="E54" i="26"/>
  <c r="F54" i="26"/>
  <c r="D55" i="26"/>
  <c r="E55" i="26"/>
  <c r="F55" i="26"/>
  <c r="D56" i="26"/>
  <c r="E56" i="26"/>
  <c r="F56" i="26"/>
  <c r="D57" i="26"/>
  <c r="E57" i="26"/>
  <c r="F57" i="26"/>
  <c r="D58" i="26"/>
  <c r="E58" i="26"/>
  <c r="F58" i="26"/>
  <c r="D59" i="26"/>
  <c r="E59" i="26"/>
  <c r="F59" i="26"/>
  <c r="D60" i="26"/>
  <c r="E60" i="26"/>
  <c r="F60" i="26"/>
  <c r="I61" i="21" l="1"/>
  <c r="H61" i="21"/>
  <c r="F61" i="21"/>
  <c r="E61" i="21"/>
  <c r="C61" i="21"/>
  <c r="G61" i="21"/>
  <c r="D61" i="21"/>
  <c r="H64" i="15"/>
  <c r="G64" i="15"/>
  <c r="D64" i="15"/>
  <c r="I64" i="15"/>
  <c r="E64" i="15"/>
  <c r="J64" i="15"/>
  <c r="F64" i="15"/>
  <c r="D61" i="19"/>
  <c r="D61" i="26" s="1"/>
  <c r="E61" i="19"/>
  <c r="E61" i="26" s="1"/>
  <c r="F61" i="19"/>
  <c r="F61" i="26" s="1"/>
  <c r="H61" i="19"/>
  <c r="G61" i="26" s="1"/>
  <c r="Z62" i="2" l="1"/>
  <c r="AD62" i="2"/>
  <c r="AT62" i="2"/>
  <c r="AL62" i="2"/>
  <c r="F62" i="2"/>
  <c r="AJ62" i="2"/>
  <c r="T62" i="2"/>
  <c r="L62" i="2"/>
  <c r="N62" i="2"/>
  <c r="V62" i="2"/>
  <c r="D62" i="2"/>
  <c r="AV62" i="2"/>
  <c r="AN62" i="2"/>
  <c r="AF62" i="2"/>
  <c r="X62" i="2"/>
  <c r="P62" i="2"/>
  <c r="H62" i="2"/>
  <c r="AR62" i="2"/>
  <c r="AB62" i="2"/>
  <c r="AP62" i="2"/>
  <c r="AH62" i="2"/>
  <c r="R62" i="2"/>
  <c r="AS62" i="2"/>
  <c r="AC62" i="2"/>
  <c r="U62" i="2"/>
  <c r="M62" i="2"/>
  <c r="E62" i="2"/>
  <c r="AE62" i="2"/>
  <c r="S62" i="2"/>
  <c r="AO62" i="2"/>
  <c r="Q62" i="2"/>
  <c r="W62" i="2"/>
  <c r="AQ62" i="2"/>
  <c r="K62" i="2"/>
  <c r="Y62" i="2"/>
  <c r="O62" i="2"/>
  <c r="AA62" i="2"/>
  <c r="AG62" i="2"/>
  <c r="G62" i="2"/>
  <c r="AI62" i="2"/>
  <c r="AW62" i="2"/>
  <c r="AU62" i="2"/>
  <c r="J62" i="2"/>
  <c r="AK62" i="2"/>
  <c r="AM62" i="2"/>
  <c r="I62" i="2"/>
  <c r="AX62" i="2"/>
  <c r="U13" i="20"/>
  <c r="D33" i="18" l="1"/>
  <c r="D25" i="18"/>
  <c r="D21" i="18"/>
  <c r="D17" i="18"/>
  <c r="D13" i="18"/>
  <c r="D57" i="18"/>
  <c r="D41" i="18"/>
  <c r="D29" i="18"/>
  <c r="D45" i="18"/>
  <c r="D53" i="18"/>
  <c r="D49" i="18"/>
  <c r="D37" i="18"/>
  <c r="D59" i="18"/>
  <c r="D55" i="18"/>
  <c r="D43" i="18"/>
  <c r="D39" i="18"/>
  <c r="D35" i="18"/>
  <c r="D31" i="18"/>
  <c r="D27" i="18"/>
  <c r="D23" i="18"/>
  <c r="D15" i="18"/>
  <c r="D11" i="18"/>
  <c r="E57" i="18"/>
  <c r="C56" i="18"/>
  <c r="E53" i="18"/>
  <c r="C52" i="18"/>
  <c r="E49" i="18"/>
  <c r="C48" i="18"/>
  <c r="E45" i="18"/>
  <c r="C44" i="18"/>
  <c r="E41" i="18"/>
  <c r="C40" i="18"/>
  <c r="E37" i="18"/>
  <c r="E33" i="18"/>
  <c r="C32" i="18"/>
  <c r="E29" i="18"/>
  <c r="C28" i="18"/>
  <c r="E25" i="18"/>
  <c r="C24" i="18"/>
  <c r="E21" i="18"/>
  <c r="C20" i="18"/>
  <c r="E17" i="18"/>
  <c r="C16" i="18"/>
  <c r="E13" i="18"/>
  <c r="C12" i="18"/>
  <c r="C57" i="18"/>
  <c r="C53" i="18"/>
  <c r="C49" i="18"/>
  <c r="C45" i="18"/>
  <c r="C41" i="18"/>
  <c r="C33" i="18"/>
  <c r="C29" i="18"/>
  <c r="C25" i="18"/>
  <c r="C21" i="18"/>
  <c r="C17" i="18"/>
  <c r="H61" i="13"/>
  <c r="I61" i="13"/>
  <c r="J61" i="13"/>
  <c r="K61" i="13"/>
  <c r="L61" i="13"/>
  <c r="O56" i="13"/>
  <c r="P56" i="13"/>
  <c r="Q56" i="13"/>
  <c r="M56" i="13"/>
  <c r="N56" i="13"/>
  <c r="T43" i="13"/>
  <c r="U43" i="13"/>
  <c r="R43" i="13"/>
  <c r="S43" i="13"/>
  <c r="V43" i="13"/>
  <c r="G42" i="13"/>
  <c r="D42" i="13"/>
  <c r="E42" i="13"/>
  <c r="F42" i="13"/>
  <c r="C42" i="13"/>
  <c r="J37" i="13"/>
  <c r="K37" i="13"/>
  <c r="H37" i="13"/>
  <c r="I37" i="13"/>
  <c r="L37" i="13"/>
  <c r="J63" i="13"/>
  <c r="K63" i="13"/>
  <c r="L63" i="13"/>
  <c r="H63" i="13"/>
  <c r="I63" i="13"/>
  <c r="R61" i="13"/>
  <c r="V61" i="13"/>
  <c r="S61" i="13"/>
  <c r="U61" i="13"/>
  <c r="T61" i="13"/>
  <c r="D60" i="13"/>
  <c r="E60" i="13"/>
  <c r="F60" i="13"/>
  <c r="G60" i="13"/>
  <c r="C60" i="13"/>
  <c r="O58" i="13"/>
  <c r="P58" i="13"/>
  <c r="Q58" i="13"/>
  <c r="N58" i="13"/>
  <c r="M58" i="13"/>
  <c r="O50" i="13"/>
  <c r="P50" i="13"/>
  <c r="M50" i="13"/>
  <c r="N50" i="13"/>
  <c r="Q50" i="13"/>
  <c r="H47" i="13"/>
  <c r="I47" i="13"/>
  <c r="L47" i="13"/>
  <c r="J47" i="13"/>
  <c r="K47" i="13"/>
  <c r="E44" i="13"/>
  <c r="F44" i="13"/>
  <c r="D44" i="13"/>
  <c r="G44" i="13"/>
  <c r="C44" i="13"/>
  <c r="O42" i="13"/>
  <c r="P42" i="13"/>
  <c r="Q42" i="13"/>
  <c r="M42" i="13"/>
  <c r="N42" i="13"/>
  <c r="H39" i="13"/>
  <c r="I39" i="13"/>
  <c r="L39" i="13"/>
  <c r="J39" i="13"/>
  <c r="K39" i="13"/>
  <c r="V37" i="13"/>
  <c r="R37" i="13"/>
  <c r="S37" i="13"/>
  <c r="U37" i="13"/>
  <c r="T37" i="13"/>
  <c r="D36" i="13"/>
  <c r="E36" i="13"/>
  <c r="G36" i="13"/>
  <c r="F36" i="13"/>
  <c r="C36" i="13"/>
  <c r="Q34" i="13"/>
  <c r="M34" i="13"/>
  <c r="O34" i="13"/>
  <c r="P34" i="13"/>
  <c r="N34" i="13"/>
  <c r="R29" i="13"/>
  <c r="T29" i="13"/>
  <c r="V29" i="13"/>
  <c r="S29" i="13"/>
  <c r="U29" i="13"/>
  <c r="D28" i="13"/>
  <c r="E28" i="13"/>
  <c r="G28" i="13"/>
  <c r="F28" i="13"/>
  <c r="C28" i="13"/>
  <c r="Q26" i="13"/>
  <c r="M26" i="13"/>
  <c r="O26" i="13"/>
  <c r="P26" i="13"/>
  <c r="N26" i="13"/>
  <c r="J23" i="13"/>
  <c r="K23" i="13"/>
  <c r="L23" i="13"/>
  <c r="H23" i="13"/>
  <c r="I23" i="13"/>
  <c r="R21" i="13"/>
  <c r="T21" i="13"/>
  <c r="V21" i="13"/>
  <c r="S21" i="13"/>
  <c r="U21" i="13"/>
  <c r="D20" i="13"/>
  <c r="E20" i="13"/>
  <c r="G20" i="13"/>
  <c r="C20" i="13"/>
  <c r="F20" i="13"/>
  <c r="Q18" i="13"/>
  <c r="M18" i="13"/>
  <c r="O18" i="13"/>
  <c r="P18" i="13"/>
  <c r="N18" i="13"/>
  <c r="J15" i="13"/>
  <c r="I15" i="13"/>
  <c r="L15" i="13"/>
  <c r="H15" i="13"/>
  <c r="K15" i="13"/>
  <c r="C59" i="18"/>
  <c r="E56" i="18"/>
  <c r="C55" i="18"/>
  <c r="E52" i="18"/>
  <c r="C51" i="18"/>
  <c r="E48" i="18"/>
  <c r="C47" i="18"/>
  <c r="E44" i="18"/>
  <c r="C43" i="18"/>
  <c r="E40" i="18"/>
  <c r="C39" i="18"/>
  <c r="E36" i="18"/>
  <c r="C35" i="18"/>
  <c r="E32" i="18"/>
  <c r="C31" i="18"/>
  <c r="E28" i="18"/>
  <c r="C27" i="18"/>
  <c r="E24" i="18"/>
  <c r="C23" i="18"/>
  <c r="E20" i="18"/>
  <c r="C19" i="18"/>
  <c r="E16" i="18"/>
  <c r="C15" i="18"/>
  <c r="E12" i="18"/>
  <c r="C11" i="18"/>
  <c r="G58" i="13"/>
  <c r="C58" i="13"/>
  <c r="E58" i="13"/>
  <c r="D58" i="13"/>
  <c r="F58" i="13"/>
  <c r="G50" i="13"/>
  <c r="D50" i="13"/>
  <c r="C50" i="13"/>
  <c r="E50" i="13"/>
  <c r="F50" i="13"/>
  <c r="M48" i="13"/>
  <c r="N48" i="13"/>
  <c r="Q48" i="13"/>
  <c r="O48" i="13"/>
  <c r="P48" i="13"/>
  <c r="V35" i="13"/>
  <c r="R35" i="13"/>
  <c r="T35" i="13"/>
  <c r="U35" i="13"/>
  <c r="S35" i="13"/>
  <c r="E26" i="13"/>
  <c r="G26" i="13"/>
  <c r="D26" i="13"/>
  <c r="F26" i="13"/>
  <c r="C26" i="13"/>
  <c r="O16" i="13"/>
  <c r="P16" i="13"/>
  <c r="Q16" i="13"/>
  <c r="M16" i="13"/>
  <c r="N16" i="13"/>
  <c r="J55" i="13"/>
  <c r="K55" i="13"/>
  <c r="L55" i="13"/>
  <c r="H55" i="13"/>
  <c r="I55" i="13"/>
  <c r="V53" i="13"/>
  <c r="R53" i="13"/>
  <c r="S53" i="13"/>
  <c r="T53" i="13"/>
  <c r="U53" i="13"/>
  <c r="E52" i="13"/>
  <c r="F52" i="13"/>
  <c r="G52" i="13"/>
  <c r="D52" i="13"/>
  <c r="C52" i="13"/>
  <c r="V45" i="13"/>
  <c r="R45" i="13"/>
  <c r="S45" i="13"/>
  <c r="T45" i="13"/>
  <c r="U45" i="13"/>
  <c r="J31" i="13"/>
  <c r="K31" i="13"/>
  <c r="L31" i="13"/>
  <c r="H31" i="13"/>
  <c r="I31" i="13"/>
  <c r="U64" i="13"/>
  <c r="V64" i="13"/>
  <c r="S64" i="13"/>
  <c r="R64" i="13"/>
  <c r="T64" i="13"/>
  <c r="D63" i="13"/>
  <c r="G63" i="13"/>
  <c r="C63" i="13"/>
  <c r="E63" i="13"/>
  <c r="F63" i="13"/>
  <c r="P61" i="13"/>
  <c r="Q61" i="13"/>
  <c r="N61" i="13"/>
  <c r="O61" i="13"/>
  <c r="M61" i="13"/>
  <c r="I58" i="13"/>
  <c r="J58" i="13"/>
  <c r="K58" i="13"/>
  <c r="H58" i="13"/>
  <c r="L58" i="13"/>
  <c r="U56" i="13"/>
  <c r="V56" i="13"/>
  <c r="R56" i="13"/>
  <c r="S56" i="13"/>
  <c r="T56" i="13"/>
  <c r="D55" i="13"/>
  <c r="C55" i="13"/>
  <c r="E55" i="13"/>
  <c r="F55" i="13"/>
  <c r="G55" i="13"/>
  <c r="N53" i="13"/>
  <c r="O53" i="13"/>
  <c r="P53" i="13"/>
  <c r="Q53" i="13"/>
  <c r="M53" i="13"/>
  <c r="H50" i="13"/>
  <c r="K50" i="13"/>
  <c r="L50" i="13"/>
  <c r="I50" i="13"/>
  <c r="J50" i="13"/>
  <c r="U48" i="13"/>
  <c r="V48" i="13"/>
  <c r="R48" i="13"/>
  <c r="S48" i="13"/>
  <c r="T48" i="13"/>
  <c r="D47" i="13"/>
  <c r="E47" i="13"/>
  <c r="F47" i="13"/>
  <c r="G47" i="13"/>
  <c r="C47" i="13"/>
  <c r="N45" i="13"/>
  <c r="O45" i="13"/>
  <c r="M45" i="13"/>
  <c r="P45" i="13"/>
  <c r="Q45" i="13"/>
  <c r="H42" i="13"/>
  <c r="K42" i="13"/>
  <c r="L42" i="13"/>
  <c r="I42" i="13"/>
  <c r="J42" i="13"/>
  <c r="U40" i="13"/>
  <c r="V40" i="13"/>
  <c r="R40" i="13"/>
  <c r="S40" i="13"/>
  <c r="T40" i="13"/>
  <c r="D39" i="13"/>
  <c r="E39" i="13"/>
  <c r="C39" i="13"/>
  <c r="F39" i="13"/>
  <c r="G39" i="13"/>
  <c r="N37" i="13"/>
  <c r="O37" i="13"/>
  <c r="P37" i="13"/>
  <c r="Q37" i="13"/>
  <c r="M37" i="13"/>
  <c r="I34" i="13"/>
  <c r="J34" i="13"/>
  <c r="K34" i="13"/>
  <c r="H34" i="13"/>
  <c r="L34" i="13"/>
  <c r="S32" i="13"/>
  <c r="U32" i="13"/>
  <c r="V32" i="13"/>
  <c r="R32" i="13"/>
  <c r="T32" i="13"/>
  <c r="D31" i="13"/>
  <c r="F31" i="13"/>
  <c r="E31" i="13"/>
  <c r="G31" i="13"/>
  <c r="C31" i="13"/>
  <c r="P29" i="13"/>
  <c r="Q29" i="13"/>
  <c r="N29" i="13"/>
  <c r="O29" i="13"/>
  <c r="M29" i="13"/>
  <c r="I26" i="13"/>
  <c r="J26" i="13"/>
  <c r="K26" i="13"/>
  <c r="H26" i="13"/>
  <c r="L26" i="13"/>
  <c r="S24" i="13"/>
  <c r="U24" i="13"/>
  <c r="V24" i="13"/>
  <c r="R24" i="13"/>
  <c r="T24" i="13"/>
  <c r="D23" i="13"/>
  <c r="F23" i="13"/>
  <c r="E23" i="13"/>
  <c r="G23" i="13"/>
  <c r="C23" i="13"/>
  <c r="P21" i="13"/>
  <c r="Q21" i="13"/>
  <c r="N21" i="13"/>
  <c r="O21" i="13"/>
  <c r="M21" i="13"/>
  <c r="I18" i="13"/>
  <c r="J18" i="13"/>
  <c r="K18" i="13"/>
  <c r="H18" i="13"/>
  <c r="L18" i="13"/>
  <c r="S16" i="13"/>
  <c r="U16" i="13"/>
  <c r="V16" i="13"/>
  <c r="R16" i="13"/>
  <c r="T16" i="13"/>
  <c r="E15" i="13"/>
  <c r="D15" i="13"/>
  <c r="C15" i="13"/>
  <c r="G15" i="13"/>
  <c r="F15" i="13"/>
  <c r="D56" i="18"/>
  <c r="D52" i="18"/>
  <c r="D48" i="18"/>
  <c r="D44" i="18"/>
  <c r="D40" i="18"/>
  <c r="D36" i="18"/>
  <c r="D32" i="18"/>
  <c r="D28" i="18"/>
  <c r="D24" i="18"/>
  <c r="D20" i="18"/>
  <c r="D16" i="18"/>
  <c r="D12" i="18"/>
  <c r="J53" i="13"/>
  <c r="K53" i="13"/>
  <c r="H53" i="13"/>
  <c r="I53" i="13"/>
  <c r="L53" i="13"/>
  <c r="T51" i="13"/>
  <c r="U51" i="13"/>
  <c r="V51" i="13"/>
  <c r="S51" i="13"/>
  <c r="R51" i="13"/>
  <c r="J45" i="13"/>
  <c r="K45" i="13"/>
  <c r="L45" i="13"/>
  <c r="H45" i="13"/>
  <c r="I45" i="13"/>
  <c r="H64" i="13"/>
  <c r="I64" i="13"/>
  <c r="K64" i="13"/>
  <c r="L64" i="13"/>
  <c r="J64" i="13"/>
  <c r="V62" i="13"/>
  <c r="S62" i="13"/>
  <c r="U62" i="13"/>
  <c r="T62" i="13"/>
  <c r="R62" i="13"/>
  <c r="C61" i="13"/>
  <c r="F61" i="13"/>
  <c r="G61" i="13"/>
  <c r="D61" i="13"/>
  <c r="E61" i="13"/>
  <c r="O59" i="13"/>
  <c r="P59" i="13"/>
  <c r="N59" i="13"/>
  <c r="M59" i="13"/>
  <c r="Q59" i="13"/>
  <c r="H56" i="13"/>
  <c r="I56" i="13"/>
  <c r="L56" i="13"/>
  <c r="K56" i="13"/>
  <c r="J56" i="13"/>
  <c r="U54" i="13"/>
  <c r="V54" i="13"/>
  <c r="S54" i="13"/>
  <c r="T54" i="13"/>
  <c r="R54" i="13"/>
  <c r="F53" i="13"/>
  <c r="G53" i="13"/>
  <c r="D53" i="13"/>
  <c r="E53" i="13"/>
  <c r="C53" i="13"/>
  <c r="M51" i="13"/>
  <c r="P51" i="13"/>
  <c r="Q51" i="13"/>
  <c r="N51" i="13"/>
  <c r="O51" i="13"/>
  <c r="I48" i="13"/>
  <c r="J48" i="13"/>
  <c r="K48" i="13"/>
  <c r="H48" i="13"/>
  <c r="L48" i="13"/>
  <c r="S46" i="13"/>
  <c r="T46" i="13"/>
  <c r="U46" i="13"/>
  <c r="V46" i="13"/>
  <c r="R46" i="13"/>
  <c r="F45" i="13"/>
  <c r="G45" i="13"/>
  <c r="C45" i="13"/>
  <c r="E45" i="13"/>
  <c r="D45" i="13"/>
  <c r="M43" i="13"/>
  <c r="P43" i="13"/>
  <c r="Q43" i="13"/>
  <c r="N43" i="13"/>
  <c r="O43" i="13"/>
  <c r="I40" i="13"/>
  <c r="J40" i="13"/>
  <c r="K40" i="13"/>
  <c r="L40" i="13"/>
  <c r="H40" i="13"/>
  <c r="S38" i="13"/>
  <c r="T38" i="13"/>
  <c r="R38" i="13"/>
  <c r="U38" i="13"/>
  <c r="V38" i="13"/>
  <c r="F37" i="13"/>
  <c r="G37" i="13"/>
  <c r="E37" i="13"/>
  <c r="C37" i="13"/>
  <c r="D37" i="13"/>
  <c r="N35" i="13"/>
  <c r="O35" i="13"/>
  <c r="P35" i="13"/>
  <c r="M35" i="13"/>
  <c r="Q35" i="13"/>
  <c r="H32" i="13"/>
  <c r="I32" i="13"/>
  <c r="K32" i="13"/>
  <c r="J32" i="13"/>
  <c r="L32" i="13"/>
  <c r="U30" i="13"/>
  <c r="V30" i="13"/>
  <c r="S30" i="13"/>
  <c r="T30" i="13"/>
  <c r="R30" i="13"/>
  <c r="D29" i="13"/>
  <c r="F29" i="13"/>
  <c r="G29" i="13"/>
  <c r="C29" i="13"/>
  <c r="E29" i="13"/>
  <c r="N27" i="13"/>
  <c r="O27" i="13"/>
  <c r="P27" i="13"/>
  <c r="M27" i="13"/>
  <c r="Q27" i="13"/>
  <c r="H24" i="13"/>
  <c r="I24" i="13"/>
  <c r="K24" i="13"/>
  <c r="J24" i="13"/>
  <c r="L24" i="13"/>
  <c r="U22" i="13"/>
  <c r="V22" i="13"/>
  <c r="S22" i="13"/>
  <c r="T22" i="13"/>
  <c r="R22" i="13"/>
  <c r="D21" i="13"/>
  <c r="F21" i="13"/>
  <c r="G21" i="13"/>
  <c r="E21" i="13"/>
  <c r="C21" i="13"/>
  <c r="N19" i="13"/>
  <c r="O19" i="13"/>
  <c r="P19" i="13"/>
  <c r="M19" i="13"/>
  <c r="Q19" i="13"/>
  <c r="H16" i="13"/>
  <c r="I16" i="13"/>
  <c r="K16" i="13"/>
  <c r="J16" i="13"/>
  <c r="L16" i="13"/>
  <c r="M40" i="13"/>
  <c r="N40" i="13"/>
  <c r="Q40" i="13"/>
  <c r="O40" i="13"/>
  <c r="P40" i="13"/>
  <c r="O24" i="13"/>
  <c r="P24" i="13"/>
  <c r="Q24" i="13"/>
  <c r="M24" i="13"/>
  <c r="N24" i="13"/>
  <c r="V19" i="13"/>
  <c r="R19" i="13"/>
  <c r="T19" i="13"/>
  <c r="U19" i="13"/>
  <c r="S19" i="13"/>
  <c r="C36" i="18"/>
  <c r="E64" i="13"/>
  <c r="F64" i="13"/>
  <c r="G64" i="13"/>
  <c r="C64" i="13"/>
  <c r="D64" i="13"/>
  <c r="M62" i="13"/>
  <c r="N62" i="13"/>
  <c r="O62" i="13"/>
  <c r="P62" i="13"/>
  <c r="Q62" i="13"/>
  <c r="H59" i="13"/>
  <c r="L59" i="13"/>
  <c r="I59" i="13"/>
  <c r="J59" i="13"/>
  <c r="K59" i="13"/>
  <c r="T57" i="13"/>
  <c r="U57" i="13"/>
  <c r="V57" i="13"/>
  <c r="R57" i="13"/>
  <c r="S57" i="13"/>
  <c r="G56" i="13"/>
  <c r="E56" i="13"/>
  <c r="F56" i="13"/>
  <c r="D56" i="13"/>
  <c r="C56" i="13"/>
  <c r="M54" i="13"/>
  <c r="N54" i="13"/>
  <c r="O54" i="13"/>
  <c r="Q54" i="13"/>
  <c r="P54" i="13"/>
  <c r="L51" i="13"/>
  <c r="H51" i="13"/>
  <c r="I51" i="13"/>
  <c r="J51" i="13"/>
  <c r="K51" i="13"/>
  <c r="R49" i="13"/>
  <c r="S49" i="13"/>
  <c r="V49" i="13"/>
  <c r="T49" i="13"/>
  <c r="U49" i="13"/>
  <c r="E48" i="13"/>
  <c r="F48" i="13"/>
  <c r="D48" i="13"/>
  <c r="G48" i="13"/>
  <c r="C48" i="13"/>
  <c r="O46" i="13"/>
  <c r="P46" i="13"/>
  <c r="M46" i="13"/>
  <c r="N46" i="13"/>
  <c r="Q46" i="13"/>
  <c r="L43" i="13"/>
  <c r="H43" i="13"/>
  <c r="I43" i="13"/>
  <c r="J43" i="13"/>
  <c r="K43" i="13"/>
  <c r="R41" i="13"/>
  <c r="S41" i="13"/>
  <c r="V41" i="13"/>
  <c r="T41" i="13"/>
  <c r="U41" i="13"/>
  <c r="E40" i="13"/>
  <c r="F40" i="13"/>
  <c r="G40" i="13"/>
  <c r="C40" i="13"/>
  <c r="D40" i="13"/>
  <c r="O38" i="13"/>
  <c r="P38" i="13"/>
  <c r="Q38" i="13"/>
  <c r="M38" i="13"/>
  <c r="N38" i="13"/>
  <c r="H35" i="13"/>
  <c r="J35" i="13"/>
  <c r="L35" i="13"/>
  <c r="K35" i="13"/>
  <c r="I35" i="13"/>
  <c r="T33" i="13"/>
  <c r="U33" i="13"/>
  <c r="V33" i="13"/>
  <c r="R33" i="13"/>
  <c r="S33" i="13"/>
  <c r="G32" i="13"/>
  <c r="E32" i="13"/>
  <c r="F32" i="13"/>
  <c r="D32" i="13"/>
  <c r="C32" i="13"/>
  <c r="M30" i="13"/>
  <c r="N30" i="13"/>
  <c r="O30" i="13"/>
  <c r="Q30" i="13"/>
  <c r="P30" i="13"/>
  <c r="H27" i="13"/>
  <c r="J27" i="13"/>
  <c r="L27" i="13"/>
  <c r="I27" i="13"/>
  <c r="K27" i="13"/>
  <c r="T25" i="13"/>
  <c r="U25" i="13"/>
  <c r="V25" i="13"/>
  <c r="R25" i="13"/>
  <c r="S25" i="13"/>
  <c r="G24" i="13"/>
  <c r="E24" i="13"/>
  <c r="F24" i="13"/>
  <c r="D24" i="13"/>
  <c r="C24" i="13"/>
  <c r="M22" i="13"/>
  <c r="N22" i="13"/>
  <c r="O22" i="13"/>
  <c r="Q22" i="13"/>
  <c r="P22" i="13"/>
  <c r="H19" i="13"/>
  <c r="J19" i="13"/>
  <c r="L19" i="13"/>
  <c r="I19" i="13"/>
  <c r="K19" i="13"/>
  <c r="T17" i="13"/>
  <c r="U17" i="13"/>
  <c r="V17" i="13"/>
  <c r="R17" i="13"/>
  <c r="S17" i="13"/>
  <c r="G16" i="13"/>
  <c r="E16" i="13"/>
  <c r="F16" i="13"/>
  <c r="D16" i="13"/>
  <c r="C16" i="13"/>
  <c r="E58" i="18"/>
  <c r="E54" i="18"/>
  <c r="E50" i="18"/>
  <c r="E46" i="18"/>
  <c r="E42" i="18"/>
  <c r="E38" i="18"/>
  <c r="C37" i="18"/>
  <c r="E34" i="18"/>
  <c r="E30" i="18"/>
  <c r="E26" i="18"/>
  <c r="E22" i="18"/>
  <c r="E18" i="18"/>
  <c r="E14" i="18"/>
  <c r="C13" i="18"/>
  <c r="E10" i="18"/>
  <c r="O64" i="13"/>
  <c r="P64" i="13"/>
  <c r="Q64" i="13"/>
  <c r="M64" i="13"/>
  <c r="N64" i="13"/>
  <c r="V59" i="13"/>
  <c r="T59" i="13"/>
  <c r="U59" i="13"/>
  <c r="S59" i="13"/>
  <c r="R59" i="13"/>
  <c r="O32" i="13"/>
  <c r="P32" i="13"/>
  <c r="Q32" i="13"/>
  <c r="M32" i="13"/>
  <c r="N32" i="13"/>
  <c r="H21" i="13"/>
  <c r="I21" i="13"/>
  <c r="J21" i="13"/>
  <c r="L21" i="13"/>
  <c r="K21" i="13"/>
  <c r="K62" i="13"/>
  <c r="L62" i="13"/>
  <c r="H62" i="13"/>
  <c r="I62" i="13"/>
  <c r="J62" i="13"/>
  <c r="S60" i="13"/>
  <c r="T60" i="13"/>
  <c r="U60" i="13"/>
  <c r="R60" i="13"/>
  <c r="V60" i="13"/>
  <c r="F59" i="13"/>
  <c r="G59" i="13"/>
  <c r="D59" i="13"/>
  <c r="E59" i="13"/>
  <c r="C59" i="13"/>
  <c r="M57" i="13"/>
  <c r="N57" i="13"/>
  <c r="P57" i="13"/>
  <c r="Q57" i="13"/>
  <c r="O57" i="13"/>
  <c r="H54" i="13"/>
  <c r="K54" i="13"/>
  <c r="L54" i="13"/>
  <c r="I54" i="13"/>
  <c r="J54" i="13"/>
  <c r="R52" i="13"/>
  <c r="U52" i="13"/>
  <c r="V52" i="13"/>
  <c r="S52" i="13"/>
  <c r="T52" i="13"/>
  <c r="D51" i="13"/>
  <c r="E51" i="13"/>
  <c r="F51" i="13"/>
  <c r="G51" i="13"/>
  <c r="C51" i="13"/>
  <c r="N49" i="13"/>
  <c r="O49" i="13"/>
  <c r="P49" i="13"/>
  <c r="Q49" i="13"/>
  <c r="M49" i="13"/>
  <c r="K46" i="13"/>
  <c r="L46" i="13"/>
  <c r="H46" i="13"/>
  <c r="I46" i="13"/>
  <c r="J46" i="13"/>
  <c r="R44" i="13"/>
  <c r="U44" i="13"/>
  <c r="V44" i="13"/>
  <c r="S44" i="13"/>
  <c r="T44" i="13"/>
  <c r="D43" i="13"/>
  <c r="E43" i="13"/>
  <c r="F43" i="13"/>
  <c r="C43" i="13"/>
  <c r="G43" i="13"/>
  <c r="N41" i="13"/>
  <c r="O41" i="13"/>
  <c r="P41" i="13"/>
  <c r="M41" i="13"/>
  <c r="Q41" i="13"/>
  <c r="K38" i="13"/>
  <c r="L38" i="13"/>
  <c r="H38" i="13"/>
  <c r="J38" i="13"/>
  <c r="I38" i="13"/>
  <c r="R36" i="13"/>
  <c r="U36" i="13"/>
  <c r="V36" i="13"/>
  <c r="S36" i="13"/>
  <c r="T36" i="13"/>
  <c r="F35" i="13"/>
  <c r="G35" i="13"/>
  <c r="D35" i="13"/>
  <c r="E35" i="13"/>
  <c r="C35" i="13"/>
  <c r="M33" i="13"/>
  <c r="N33" i="13"/>
  <c r="P33" i="13"/>
  <c r="O33" i="13"/>
  <c r="Q33" i="13"/>
  <c r="I30" i="13"/>
  <c r="K30" i="13"/>
  <c r="L30" i="13"/>
  <c r="H30" i="13"/>
  <c r="J30" i="13"/>
  <c r="S28" i="13"/>
  <c r="T28" i="13"/>
  <c r="U28" i="13"/>
  <c r="R28" i="13"/>
  <c r="V28" i="13"/>
  <c r="F27" i="13"/>
  <c r="G27" i="13"/>
  <c r="D27" i="13"/>
  <c r="E27" i="13"/>
  <c r="C27" i="13"/>
  <c r="M25" i="13"/>
  <c r="N25" i="13"/>
  <c r="P25" i="13"/>
  <c r="O25" i="13"/>
  <c r="Q25" i="13"/>
  <c r="I22" i="13"/>
  <c r="K22" i="13"/>
  <c r="L22" i="13"/>
  <c r="H22" i="13"/>
  <c r="J22" i="13"/>
  <c r="S20" i="13"/>
  <c r="T20" i="13"/>
  <c r="U20" i="13"/>
  <c r="R20" i="13"/>
  <c r="V20" i="13"/>
  <c r="F19" i="13"/>
  <c r="G19" i="13"/>
  <c r="D19" i="13"/>
  <c r="E19" i="13"/>
  <c r="C19" i="13"/>
  <c r="M17" i="13"/>
  <c r="N17" i="13"/>
  <c r="P17" i="13"/>
  <c r="O17" i="13"/>
  <c r="Q17" i="13"/>
  <c r="D58" i="18"/>
  <c r="D54" i="18"/>
  <c r="D50" i="18"/>
  <c r="D46" i="18"/>
  <c r="D42" i="18"/>
  <c r="D38" i="18"/>
  <c r="D34" i="18"/>
  <c r="D30" i="18"/>
  <c r="D26" i="18"/>
  <c r="D22" i="18"/>
  <c r="D18" i="18"/>
  <c r="D14" i="18"/>
  <c r="D10" i="18"/>
  <c r="E34" i="13"/>
  <c r="G34" i="13"/>
  <c r="D34" i="13"/>
  <c r="C34" i="13"/>
  <c r="F34" i="13"/>
  <c r="E18" i="13"/>
  <c r="G18" i="13"/>
  <c r="D18" i="13"/>
  <c r="C18" i="13"/>
  <c r="F18" i="13"/>
  <c r="S63" i="13"/>
  <c r="T63" i="13"/>
  <c r="R63" i="13"/>
  <c r="V63" i="13"/>
  <c r="U63" i="13"/>
  <c r="F62" i="13"/>
  <c r="G62" i="13"/>
  <c r="C62" i="13"/>
  <c r="D62" i="13"/>
  <c r="E62" i="13"/>
  <c r="M60" i="13"/>
  <c r="Q60" i="13"/>
  <c r="O60" i="13"/>
  <c r="N60" i="13"/>
  <c r="P60" i="13"/>
  <c r="L57" i="13"/>
  <c r="J57" i="13"/>
  <c r="K57" i="13"/>
  <c r="H57" i="13"/>
  <c r="I57" i="13"/>
  <c r="R55" i="13"/>
  <c r="S55" i="13"/>
  <c r="T55" i="13"/>
  <c r="U55" i="13"/>
  <c r="V55" i="13"/>
  <c r="D54" i="13"/>
  <c r="G54" i="13"/>
  <c r="E54" i="13"/>
  <c r="C54" i="13"/>
  <c r="F54" i="13"/>
  <c r="Q52" i="13"/>
  <c r="M52" i="13"/>
  <c r="N52" i="13"/>
  <c r="O52" i="13"/>
  <c r="P52" i="13"/>
  <c r="J49" i="13"/>
  <c r="K49" i="13"/>
  <c r="L49" i="13"/>
  <c r="I49" i="13"/>
  <c r="H49" i="13"/>
  <c r="T47" i="13"/>
  <c r="U47" i="13"/>
  <c r="V47" i="13"/>
  <c r="R47" i="13"/>
  <c r="S47" i="13"/>
  <c r="D46" i="13"/>
  <c r="G46" i="13"/>
  <c r="C46" i="13"/>
  <c r="E46" i="13"/>
  <c r="F46" i="13"/>
  <c r="Q44" i="13"/>
  <c r="M44" i="13"/>
  <c r="N44" i="13"/>
  <c r="O44" i="13"/>
  <c r="P44" i="13"/>
  <c r="J41" i="13"/>
  <c r="K41" i="13"/>
  <c r="H41" i="13"/>
  <c r="I41" i="13"/>
  <c r="L41" i="13"/>
  <c r="T39" i="13"/>
  <c r="U39" i="13"/>
  <c r="R39" i="13"/>
  <c r="S39" i="13"/>
  <c r="V39" i="13"/>
  <c r="D38" i="13"/>
  <c r="G38" i="13"/>
  <c r="E38" i="13"/>
  <c r="C38" i="13"/>
  <c r="F38" i="13"/>
  <c r="Q36" i="13"/>
  <c r="M36" i="13"/>
  <c r="N36" i="13"/>
  <c r="O36" i="13"/>
  <c r="P36" i="13"/>
  <c r="L33" i="13"/>
  <c r="H33" i="13"/>
  <c r="J33" i="13"/>
  <c r="K33" i="13"/>
  <c r="I33" i="13"/>
  <c r="R31" i="13"/>
  <c r="S31" i="13"/>
  <c r="T31" i="13"/>
  <c r="V31" i="13"/>
  <c r="U31" i="13"/>
  <c r="E30" i="13"/>
  <c r="F30" i="13"/>
  <c r="G30" i="13"/>
  <c r="D30" i="13"/>
  <c r="C30" i="13"/>
  <c r="M28" i="13"/>
  <c r="O28" i="13"/>
  <c r="Q28" i="13"/>
  <c r="N28" i="13"/>
  <c r="P28" i="13"/>
  <c r="L25" i="13"/>
  <c r="H25" i="13"/>
  <c r="J25" i="13"/>
  <c r="K25" i="13"/>
  <c r="I25" i="13"/>
  <c r="R23" i="13"/>
  <c r="S23" i="13"/>
  <c r="T23" i="13"/>
  <c r="V23" i="13"/>
  <c r="U23" i="13"/>
  <c r="E22" i="13"/>
  <c r="F22" i="13"/>
  <c r="G22" i="13"/>
  <c r="D22" i="13"/>
  <c r="C22" i="13"/>
  <c r="M20" i="13"/>
  <c r="O20" i="13"/>
  <c r="Q20" i="13"/>
  <c r="N20" i="13"/>
  <c r="P20" i="13"/>
  <c r="L17" i="13"/>
  <c r="H17" i="13"/>
  <c r="J17" i="13"/>
  <c r="K17" i="13"/>
  <c r="I17" i="13"/>
  <c r="R15" i="13"/>
  <c r="U15" i="13"/>
  <c r="T15" i="13"/>
  <c r="V15" i="13"/>
  <c r="S15" i="13"/>
  <c r="E59" i="18"/>
  <c r="C58" i="18"/>
  <c r="E55" i="18"/>
  <c r="C54" i="18"/>
  <c r="E51" i="18"/>
  <c r="C50" i="18"/>
  <c r="E47" i="18"/>
  <c r="C46" i="18"/>
  <c r="E43" i="18"/>
  <c r="C42" i="18"/>
  <c r="E39" i="18"/>
  <c r="C38" i="18"/>
  <c r="E35" i="18"/>
  <c r="C34" i="18"/>
  <c r="E31" i="18"/>
  <c r="C30" i="18"/>
  <c r="E27" i="18"/>
  <c r="C26" i="18"/>
  <c r="E23" i="18"/>
  <c r="C22" i="18"/>
  <c r="E19" i="18"/>
  <c r="C18" i="18"/>
  <c r="E15" i="18"/>
  <c r="C14" i="18"/>
  <c r="E11" i="18"/>
  <c r="C10" i="18"/>
  <c r="H29" i="13"/>
  <c r="I29" i="13"/>
  <c r="J29" i="13"/>
  <c r="L29" i="13"/>
  <c r="K29" i="13"/>
  <c r="V27" i="13"/>
  <c r="R27" i="13"/>
  <c r="T27" i="13"/>
  <c r="U27" i="13"/>
  <c r="S27" i="13"/>
  <c r="P63" i="13"/>
  <c r="Q63" i="13"/>
  <c r="M63" i="13"/>
  <c r="N63" i="13"/>
  <c r="O63" i="13"/>
  <c r="K60" i="13"/>
  <c r="L60" i="13"/>
  <c r="I60" i="13"/>
  <c r="J60" i="13"/>
  <c r="H60" i="13"/>
  <c r="R58" i="13"/>
  <c r="S58" i="13"/>
  <c r="T58" i="13"/>
  <c r="U58" i="13"/>
  <c r="V58" i="13"/>
  <c r="D57" i="13"/>
  <c r="E57" i="13"/>
  <c r="F57" i="13"/>
  <c r="G57" i="13"/>
  <c r="C57" i="13"/>
  <c r="P55" i="13"/>
  <c r="Q55" i="13"/>
  <c r="M55" i="13"/>
  <c r="N55" i="13"/>
  <c r="O55" i="13"/>
  <c r="I52" i="13"/>
  <c r="J52" i="13"/>
  <c r="H52" i="13"/>
  <c r="K52" i="13"/>
  <c r="L52" i="13"/>
  <c r="S50" i="13"/>
  <c r="T50" i="13"/>
  <c r="R50" i="13"/>
  <c r="V50" i="13"/>
  <c r="U50" i="13"/>
  <c r="F49" i="13"/>
  <c r="G49" i="13"/>
  <c r="D49" i="13"/>
  <c r="C49" i="13"/>
  <c r="E49" i="13"/>
  <c r="P47" i="13"/>
  <c r="Q47" i="13"/>
  <c r="M47" i="13"/>
  <c r="N47" i="13"/>
  <c r="O47" i="13"/>
  <c r="I44" i="13"/>
  <c r="J44" i="13"/>
  <c r="K44" i="13"/>
  <c r="L44" i="13"/>
  <c r="H44" i="13"/>
  <c r="S42" i="13"/>
  <c r="T42" i="13"/>
  <c r="U42" i="13"/>
  <c r="V42" i="13"/>
  <c r="R42" i="13"/>
  <c r="F41" i="13"/>
  <c r="G41" i="13"/>
  <c r="D41" i="13"/>
  <c r="E41" i="13"/>
  <c r="C41" i="13"/>
  <c r="P39" i="13"/>
  <c r="Q39" i="13"/>
  <c r="M39" i="13"/>
  <c r="N39" i="13"/>
  <c r="O39" i="13"/>
  <c r="I36" i="13"/>
  <c r="J36" i="13"/>
  <c r="H36" i="13"/>
  <c r="K36" i="13"/>
  <c r="L36" i="13"/>
  <c r="R34" i="13"/>
  <c r="S34" i="13"/>
  <c r="U34" i="13"/>
  <c r="T34" i="13"/>
  <c r="V34" i="13"/>
  <c r="D33" i="13"/>
  <c r="E33" i="13"/>
  <c r="F33" i="13"/>
  <c r="G33" i="13"/>
  <c r="C33" i="13"/>
  <c r="N31" i="13"/>
  <c r="P31" i="13"/>
  <c r="Q31" i="13"/>
  <c r="M31" i="13"/>
  <c r="O31" i="13"/>
  <c r="K28" i="13"/>
  <c r="L28" i="13"/>
  <c r="I28" i="13"/>
  <c r="J28" i="13"/>
  <c r="H28" i="13"/>
  <c r="R26" i="13"/>
  <c r="S26" i="13"/>
  <c r="U26" i="13"/>
  <c r="V26" i="13"/>
  <c r="T26" i="13"/>
  <c r="D25" i="13"/>
  <c r="E25" i="13"/>
  <c r="F25" i="13"/>
  <c r="C25" i="13"/>
  <c r="G25" i="13"/>
  <c r="N23" i="13"/>
  <c r="P23" i="13"/>
  <c r="Q23" i="13"/>
  <c r="M23" i="13"/>
  <c r="O23" i="13"/>
  <c r="K20" i="13"/>
  <c r="L20" i="13"/>
  <c r="I20" i="13"/>
  <c r="J20" i="13"/>
  <c r="H20" i="13"/>
  <c r="R18" i="13"/>
  <c r="S18" i="13"/>
  <c r="U18" i="13"/>
  <c r="T18" i="13"/>
  <c r="V18" i="13"/>
  <c r="D17" i="13"/>
  <c r="E17" i="13"/>
  <c r="F17" i="13"/>
  <c r="G17" i="13"/>
  <c r="C17" i="13"/>
  <c r="Q15" i="13"/>
  <c r="M15" i="13"/>
  <c r="O15" i="13"/>
  <c r="N15" i="13"/>
  <c r="P15" i="13"/>
  <c r="D51" i="18"/>
  <c r="D47" i="18"/>
  <c r="D19" i="18"/>
  <c r="C17" i="26"/>
  <c r="G17" i="19"/>
  <c r="C25" i="26"/>
  <c r="G25" i="19"/>
  <c r="C33" i="26"/>
  <c r="G33" i="19"/>
  <c r="C41" i="26"/>
  <c r="G41" i="19"/>
  <c r="C49" i="26"/>
  <c r="G49" i="19"/>
  <c r="C57" i="26"/>
  <c r="G57" i="19"/>
  <c r="C18" i="26"/>
  <c r="G18" i="19"/>
  <c r="C26" i="26"/>
  <c r="G26" i="19"/>
  <c r="C34" i="26"/>
  <c r="G34" i="19"/>
  <c r="C42" i="26"/>
  <c r="G42" i="19"/>
  <c r="C50" i="26"/>
  <c r="G50" i="19"/>
  <c r="C58" i="26"/>
  <c r="G58" i="19"/>
  <c r="C11" i="26"/>
  <c r="G11" i="19"/>
  <c r="C19" i="26"/>
  <c r="G19" i="19"/>
  <c r="C27" i="26"/>
  <c r="G27" i="19"/>
  <c r="C35" i="26"/>
  <c r="G35" i="19"/>
  <c r="C43" i="26"/>
  <c r="G43" i="19"/>
  <c r="C51" i="26"/>
  <c r="G51" i="19"/>
  <c r="C59" i="26"/>
  <c r="G59" i="19"/>
  <c r="C12" i="26"/>
  <c r="G12" i="19"/>
  <c r="C20" i="26"/>
  <c r="G20" i="19"/>
  <c r="C28" i="26"/>
  <c r="G28" i="19"/>
  <c r="C36" i="26"/>
  <c r="G36" i="19"/>
  <c r="C44" i="26"/>
  <c r="G44" i="19"/>
  <c r="C52" i="26"/>
  <c r="G52" i="19"/>
  <c r="C60" i="26"/>
  <c r="G60" i="19"/>
  <c r="C13" i="26"/>
  <c r="G13" i="19"/>
  <c r="C21" i="26"/>
  <c r="G21" i="19"/>
  <c r="C29" i="26"/>
  <c r="G29" i="19"/>
  <c r="C37" i="26"/>
  <c r="G37" i="19"/>
  <c r="C45" i="26"/>
  <c r="G45" i="19"/>
  <c r="C53" i="26"/>
  <c r="G53" i="19"/>
  <c r="C14" i="26"/>
  <c r="G14" i="19"/>
  <c r="C22" i="26"/>
  <c r="G22" i="19"/>
  <c r="C30" i="26"/>
  <c r="G30" i="19"/>
  <c r="C38" i="26"/>
  <c r="G38" i="19"/>
  <c r="C46" i="26"/>
  <c r="G46" i="19"/>
  <c r="C54" i="26"/>
  <c r="G54" i="19"/>
  <c r="C15" i="26"/>
  <c r="G15" i="19"/>
  <c r="C23" i="26"/>
  <c r="G23" i="19"/>
  <c r="C31" i="26"/>
  <c r="G31" i="19"/>
  <c r="C39" i="26"/>
  <c r="G39" i="19"/>
  <c r="C47" i="26"/>
  <c r="G47" i="19"/>
  <c r="C55" i="26"/>
  <c r="G55" i="19"/>
  <c r="C16" i="26"/>
  <c r="G16" i="19"/>
  <c r="C24" i="26"/>
  <c r="G24" i="19"/>
  <c r="C32" i="26"/>
  <c r="G32" i="19"/>
  <c r="C40" i="26"/>
  <c r="G40" i="19"/>
  <c r="C48" i="26"/>
  <c r="G48" i="19"/>
  <c r="C56" i="26"/>
  <c r="G56" i="19"/>
  <c r="C60" i="16"/>
  <c r="C62" i="2" l="1"/>
  <c r="C61" i="4"/>
  <c r="S61" i="4"/>
  <c r="K61" i="4"/>
  <c r="R61" i="4"/>
  <c r="J61" i="4"/>
  <c r="Q61" i="4"/>
  <c r="I61" i="4"/>
  <c r="P61" i="4"/>
  <c r="H61" i="4"/>
  <c r="O61" i="4"/>
  <c r="G61" i="4"/>
  <c r="V61" i="4"/>
  <c r="N61" i="4"/>
  <c r="F61" i="4"/>
  <c r="U61" i="4"/>
  <c r="M61" i="4"/>
  <c r="E61" i="4"/>
  <c r="T61" i="4"/>
  <c r="L61" i="4"/>
  <c r="D61" i="4"/>
  <c r="C61" i="22" l="1"/>
  <c r="C61" i="20"/>
  <c r="I61" i="22"/>
  <c r="H61" i="22"/>
  <c r="G61" i="22"/>
  <c r="F61" i="22"/>
  <c r="E61" i="22"/>
  <c r="D61" i="22"/>
  <c r="C61" i="19" l="1"/>
  <c r="C61" i="26" l="1"/>
  <c r="G61" i="19"/>
  <c r="C61" i="10"/>
  <c r="C61" i="9"/>
  <c r="C64" i="14"/>
  <c r="P61" i="9"/>
  <c r="H61" i="9"/>
  <c r="J61" i="10"/>
  <c r="AB65" i="12"/>
  <c r="T65" i="12"/>
  <c r="L65" i="12"/>
  <c r="D65" i="12"/>
  <c r="AF64" i="14"/>
  <c r="X64" i="14"/>
  <c r="P64" i="14"/>
  <c r="H64" i="14"/>
  <c r="N61" i="17"/>
  <c r="F61" i="17"/>
  <c r="O61" i="9"/>
  <c r="G61" i="9"/>
  <c r="I61" i="10"/>
  <c r="AA65" i="12"/>
  <c r="S65" i="12"/>
  <c r="K65" i="12"/>
  <c r="AE64" i="14"/>
  <c r="W64" i="14"/>
  <c r="O64" i="14"/>
  <c r="G64" i="14"/>
  <c r="M61" i="17"/>
  <c r="E61" i="17"/>
  <c r="N61" i="9"/>
  <c r="F61" i="9"/>
  <c r="H61" i="10"/>
  <c r="Z65" i="12"/>
  <c r="R65" i="12"/>
  <c r="J65" i="12"/>
  <c r="AD64" i="14"/>
  <c r="V64" i="14"/>
  <c r="N64" i="14"/>
  <c r="F64" i="14"/>
  <c r="L61" i="17"/>
  <c r="D61" i="17"/>
  <c r="M61" i="9"/>
  <c r="E61" i="9"/>
  <c r="G61" i="10"/>
  <c r="E61" i="11"/>
  <c r="Y65" i="12"/>
  <c r="Q65" i="12"/>
  <c r="I65" i="12"/>
  <c r="AC64" i="14"/>
  <c r="U64" i="14"/>
  <c r="M64" i="14"/>
  <c r="E64" i="14"/>
  <c r="K61" i="17"/>
  <c r="L61" i="9"/>
  <c r="D61" i="9"/>
  <c r="F61" i="10"/>
  <c r="D61" i="11"/>
  <c r="AF65" i="12"/>
  <c r="X65" i="12"/>
  <c r="P65" i="12"/>
  <c r="H65" i="12"/>
  <c r="AJ64" i="14"/>
  <c r="AB64" i="14"/>
  <c r="T64" i="14"/>
  <c r="L64" i="14"/>
  <c r="D64" i="14"/>
  <c r="J61" i="17"/>
  <c r="K61" i="9"/>
  <c r="E61" i="10"/>
  <c r="C65" i="12"/>
  <c r="AE65" i="12"/>
  <c r="W65" i="12"/>
  <c r="O65" i="12"/>
  <c r="G65" i="12"/>
  <c r="AI64" i="14"/>
  <c r="AA64" i="14"/>
  <c r="S64" i="14"/>
  <c r="K64" i="14"/>
  <c r="C64" i="15"/>
  <c r="C61" i="17"/>
  <c r="Q61" i="17"/>
  <c r="I61" i="17"/>
  <c r="J61" i="9"/>
  <c r="D61" i="10"/>
  <c r="AD65" i="12"/>
  <c r="V65" i="12"/>
  <c r="N65" i="12"/>
  <c r="F65" i="12"/>
  <c r="AH64" i="14"/>
  <c r="Z64" i="14"/>
  <c r="R64" i="14"/>
  <c r="J64" i="14"/>
  <c r="P61" i="17"/>
  <c r="H61" i="17"/>
  <c r="Q61" i="9"/>
  <c r="I61" i="9"/>
  <c r="K61" i="10"/>
  <c r="C61" i="11"/>
  <c r="AC65" i="12"/>
  <c r="U65" i="12"/>
  <c r="M65" i="12"/>
  <c r="E65" i="12"/>
  <c r="AG64" i="14"/>
  <c r="Y64" i="14"/>
  <c r="Q64" i="14"/>
  <c r="I64" i="14"/>
  <c r="O61" i="17"/>
  <c r="G61" i="17"/>
  <c r="C61" i="7"/>
  <c r="M65" i="13" l="1"/>
  <c r="N65" i="13"/>
  <c r="O65" i="13"/>
  <c r="P65" i="13"/>
  <c r="Q65" i="13"/>
  <c r="C60" i="18"/>
  <c r="U65" i="13"/>
  <c r="V65" i="13"/>
  <c r="R65" i="13"/>
  <c r="S65" i="13"/>
  <c r="T65" i="13"/>
  <c r="E60" i="18"/>
  <c r="L65" i="13"/>
  <c r="J65" i="13"/>
  <c r="K65" i="13"/>
  <c r="H65" i="13"/>
  <c r="I65" i="13"/>
  <c r="D60" i="18"/>
  <c r="E65" i="13"/>
  <c r="F65" i="13"/>
  <c r="D65" i="13"/>
  <c r="C65" i="13"/>
  <c r="G65" i="13"/>
  <c r="C61" i="6"/>
  <c r="Q61" i="3"/>
  <c r="I61" i="3"/>
  <c r="AO61" i="5"/>
  <c r="AG61" i="5"/>
  <c r="Y61" i="5"/>
  <c r="Q61" i="5"/>
  <c r="I61" i="5"/>
  <c r="I61" i="6"/>
  <c r="AI61" i="7"/>
  <c r="AA61" i="7"/>
  <c r="S61" i="7"/>
  <c r="K61" i="7"/>
  <c r="C62" i="8"/>
  <c r="K62" i="8"/>
  <c r="S62" i="8"/>
  <c r="U62" i="8"/>
  <c r="P61" i="3"/>
  <c r="H61" i="3"/>
  <c r="AN61" i="5"/>
  <c r="AF61" i="5"/>
  <c r="X61" i="5"/>
  <c r="P61" i="5"/>
  <c r="H61" i="5"/>
  <c r="H61" i="6"/>
  <c r="AH61" i="7"/>
  <c r="Z61" i="7"/>
  <c r="R61" i="7"/>
  <c r="J61" i="7"/>
  <c r="R62" i="8"/>
  <c r="J62" i="8"/>
  <c r="T62" i="8"/>
  <c r="O61" i="3"/>
  <c r="G61" i="3"/>
  <c r="AM61" i="5"/>
  <c r="AE61" i="5"/>
  <c r="W61" i="5"/>
  <c r="O61" i="5"/>
  <c r="G61" i="5"/>
  <c r="G61" i="6"/>
  <c r="AG61" i="7"/>
  <c r="Y61" i="7"/>
  <c r="Q61" i="7"/>
  <c r="I61" i="7"/>
  <c r="Q62" i="8"/>
  <c r="I62" i="8"/>
  <c r="N61" i="3"/>
  <c r="F61" i="3"/>
  <c r="AT61" i="5"/>
  <c r="AL61" i="5"/>
  <c r="AD61" i="5"/>
  <c r="V61" i="5"/>
  <c r="N61" i="5"/>
  <c r="F61" i="5"/>
  <c r="N61" i="6"/>
  <c r="F61" i="6"/>
  <c r="AF61" i="7"/>
  <c r="X61" i="7"/>
  <c r="P61" i="7"/>
  <c r="H61" i="7"/>
  <c r="P62" i="8"/>
  <c r="H62" i="8"/>
  <c r="M61" i="3"/>
  <c r="E61" i="3"/>
  <c r="AS61" i="5"/>
  <c r="AK61" i="5"/>
  <c r="AC61" i="5"/>
  <c r="U61" i="5"/>
  <c r="M61" i="5"/>
  <c r="E61" i="5"/>
  <c r="M61" i="6"/>
  <c r="E61" i="6"/>
  <c r="AE61" i="7"/>
  <c r="W61" i="7"/>
  <c r="O61" i="7"/>
  <c r="G61" i="7"/>
  <c r="O62" i="8"/>
  <c r="G62" i="8"/>
  <c r="L61" i="3"/>
  <c r="D61" i="3"/>
  <c r="AR61" i="5"/>
  <c r="AJ61" i="5"/>
  <c r="AB61" i="5"/>
  <c r="T61" i="5"/>
  <c r="L61" i="5"/>
  <c r="D61" i="5"/>
  <c r="L61" i="6"/>
  <c r="D61" i="6"/>
  <c r="AD61" i="7"/>
  <c r="V61" i="7"/>
  <c r="N61" i="7"/>
  <c r="F61" i="7"/>
  <c r="N62" i="8"/>
  <c r="F62" i="8"/>
  <c r="C61" i="3"/>
  <c r="K61" i="3"/>
  <c r="C61" i="5"/>
  <c r="AQ61" i="5"/>
  <c r="AI61" i="5"/>
  <c r="AA61" i="5"/>
  <c r="S61" i="5"/>
  <c r="K61" i="5"/>
  <c r="K61" i="6"/>
  <c r="AC61" i="7"/>
  <c r="U61" i="7"/>
  <c r="M61" i="7"/>
  <c r="E61" i="7"/>
  <c r="M62" i="8"/>
  <c r="E62" i="8"/>
  <c r="W62" i="8"/>
  <c r="R61" i="3"/>
  <c r="J61" i="3"/>
  <c r="AP61" i="5"/>
  <c r="AH61" i="5"/>
  <c r="Z61" i="5"/>
  <c r="R61" i="5"/>
  <c r="J61" i="5"/>
  <c r="J61" i="6"/>
  <c r="AB61" i="7"/>
  <c r="T61" i="7"/>
  <c r="L61" i="7"/>
  <c r="D61" i="7"/>
  <c r="L62" i="8"/>
  <c r="D62" i="8"/>
  <c r="V62" i="8"/>
  <c r="R61" i="20" l="1"/>
  <c r="T61" i="20" s="1"/>
  <c r="S61" i="20"/>
  <c r="V61" i="20" s="1"/>
  <c r="W61" i="20"/>
  <c r="X6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Y29" i="20"/>
  <c r="Z29" i="20"/>
  <c r="Y30" i="20"/>
  <c r="Z30" i="20"/>
  <c r="Y31" i="20"/>
  <c r="Z31" i="20"/>
  <c r="Y32" i="20"/>
  <c r="Z32" i="20"/>
  <c r="Y33" i="20"/>
  <c r="Z33" i="20"/>
  <c r="Y34" i="20"/>
  <c r="Z34" i="20"/>
  <c r="Y35" i="20"/>
  <c r="Z35" i="20"/>
  <c r="Y36" i="20"/>
  <c r="Z36" i="20"/>
  <c r="Y37" i="20"/>
  <c r="Z37" i="20"/>
  <c r="Y38" i="20"/>
  <c r="Z38" i="20"/>
  <c r="Y39" i="20"/>
  <c r="Z39" i="20"/>
  <c r="Y40" i="20"/>
  <c r="Z40" i="20"/>
  <c r="Y41" i="20"/>
  <c r="Z41" i="20"/>
  <c r="Y42" i="20"/>
  <c r="Z42" i="20"/>
  <c r="Y43" i="20"/>
  <c r="Z43" i="20"/>
  <c r="Y44" i="20"/>
  <c r="Z44" i="20"/>
  <c r="Y45" i="20"/>
  <c r="Z45" i="20"/>
  <c r="Y46" i="20"/>
  <c r="Z46" i="20"/>
  <c r="Y47" i="20"/>
  <c r="Z47" i="20"/>
  <c r="Y48" i="20"/>
  <c r="Z48" i="20"/>
  <c r="Y49" i="20"/>
  <c r="Z49" i="20"/>
  <c r="Y50" i="20"/>
  <c r="Z50" i="20"/>
  <c r="Y51" i="20"/>
  <c r="Z51" i="20"/>
  <c r="Y52" i="20"/>
  <c r="Z52" i="20"/>
  <c r="Y53" i="20"/>
  <c r="Z53" i="20"/>
  <c r="Y54" i="20"/>
  <c r="Z54" i="20"/>
  <c r="Y55" i="20"/>
  <c r="Z55" i="20"/>
  <c r="Y56" i="20"/>
  <c r="Z56" i="20"/>
  <c r="Y57" i="20"/>
  <c r="Z57" i="20"/>
  <c r="Y58" i="20"/>
  <c r="Z58" i="20"/>
  <c r="Y59" i="20"/>
  <c r="Z59" i="20"/>
  <c r="Y60" i="20"/>
  <c r="Z60" i="20"/>
  <c r="Y61" i="20"/>
  <c r="Z61" i="20"/>
  <c r="Z11" i="20"/>
  <c r="Y11" i="20"/>
  <c r="T12" i="20"/>
  <c r="U12" i="20"/>
  <c r="V12" i="20"/>
  <c r="W12" i="20"/>
  <c r="X12" i="20"/>
  <c r="T13" i="20"/>
  <c r="V13" i="20"/>
  <c r="W13" i="20"/>
  <c r="X13" i="20"/>
  <c r="T14" i="20"/>
  <c r="U14" i="20"/>
  <c r="V14" i="20"/>
  <c r="W14" i="20"/>
  <c r="X14" i="20"/>
  <c r="T15" i="20"/>
  <c r="U15" i="20"/>
  <c r="V15" i="20"/>
  <c r="W15" i="20"/>
  <c r="X15" i="20"/>
  <c r="T16" i="20"/>
  <c r="U16" i="20"/>
  <c r="V16" i="20"/>
  <c r="W16" i="20"/>
  <c r="X16" i="20"/>
  <c r="T17" i="20"/>
  <c r="U17" i="20"/>
  <c r="V17" i="20"/>
  <c r="W17" i="20"/>
  <c r="X17" i="20"/>
  <c r="T18" i="20"/>
  <c r="U18" i="20"/>
  <c r="V18" i="20"/>
  <c r="W18" i="20"/>
  <c r="X18" i="20"/>
  <c r="T19" i="20"/>
  <c r="U19" i="20"/>
  <c r="V19" i="20"/>
  <c r="W19" i="20"/>
  <c r="X19" i="20"/>
  <c r="T20" i="20"/>
  <c r="U20" i="20"/>
  <c r="V20" i="20"/>
  <c r="W20" i="20"/>
  <c r="X20" i="20"/>
  <c r="T21" i="20"/>
  <c r="U21" i="20"/>
  <c r="V21" i="20"/>
  <c r="W21" i="20"/>
  <c r="X21" i="20"/>
  <c r="T22" i="20"/>
  <c r="U22" i="20"/>
  <c r="V22" i="20"/>
  <c r="W22" i="20"/>
  <c r="X22" i="20"/>
  <c r="T23" i="20"/>
  <c r="U23" i="20"/>
  <c r="V23" i="20"/>
  <c r="W23" i="20"/>
  <c r="X23" i="20"/>
  <c r="T24" i="20"/>
  <c r="U24" i="20"/>
  <c r="V24" i="20"/>
  <c r="W24" i="20"/>
  <c r="X24" i="20"/>
  <c r="T25" i="20"/>
  <c r="U25" i="20"/>
  <c r="V25" i="20"/>
  <c r="W25" i="20"/>
  <c r="X25" i="20"/>
  <c r="T26" i="20"/>
  <c r="U26" i="20"/>
  <c r="V26" i="20"/>
  <c r="W26" i="20"/>
  <c r="X26" i="20"/>
  <c r="T27" i="20"/>
  <c r="U27" i="20"/>
  <c r="V27" i="20"/>
  <c r="W27" i="20"/>
  <c r="X27" i="20"/>
  <c r="T28" i="20"/>
  <c r="U28" i="20"/>
  <c r="V28" i="20"/>
  <c r="W28" i="20"/>
  <c r="X28" i="20"/>
  <c r="T29" i="20"/>
  <c r="U29" i="20"/>
  <c r="V29" i="20"/>
  <c r="W29" i="20"/>
  <c r="X29" i="20"/>
  <c r="T30" i="20"/>
  <c r="U30" i="20"/>
  <c r="V30" i="20"/>
  <c r="W30" i="20"/>
  <c r="X30" i="20"/>
  <c r="T31" i="20"/>
  <c r="U31" i="20"/>
  <c r="V31" i="20"/>
  <c r="W31" i="20"/>
  <c r="X31" i="20"/>
  <c r="T32" i="20"/>
  <c r="U32" i="20"/>
  <c r="V32" i="20"/>
  <c r="W32" i="20"/>
  <c r="X32" i="20"/>
  <c r="T33" i="20"/>
  <c r="U33" i="20"/>
  <c r="V33" i="20"/>
  <c r="W33" i="20"/>
  <c r="X33" i="20"/>
  <c r="T34" i="20"/>
  <c r="U34" i="20"/>
  <c r="V34" i="20"/>
  <c r="W34" i="20"/>
  <c r="X34" i="20"/>
  <c r="T35" i="20"/>
  <c r="U35" i="20"/>
  <c r="V35" i="20"/>
  <c r="W35" i="20"/>
  <c r="X35" i="20"/>
  <c r="T36" i="20"/>
  <c r="U36" i="20"/>
  <c r="V36" i="20"/>
  <c r="W36" i="20"/>
  <c r="X36" i="20"/>
  <c r="T37" i="20"/>
  <c r="U37" i="20"/>
  <c r="V37" i="20"/>
  <c r="W37" i="20"/>
  <c r="X37" i="20"/>
  <c r="T38" i="20"/>
  <c r="U38" i="20"/>
  <c r="V38" i="20"/>
  <c r="W38" i="20"/>
  <c r="X38" i="20"/>
  <c r="T39" i="20"/>
  <c r="U39" i="20"/>
  <c r="V39" i="20"/>
  <c r="W39" i="20"/>
  <c r="X39" i="20"/>
  <c r="T40" i="20"/>
  <c r="U40" i="20"/>
  <c r="V40" i="20"/>
  <c r="W40" i="20"/>
  <c r="X40" i="20"/>
  <c r="T41" i="20"/>
  <c r="U41" i="20"/>
  <c r="V41" i="20"/>
  <c r="W41" i="20"/>
  <c r="X41" i="20"/>
  <c r="T42" i="20"/>
  <c r="U42" i="20"/>
  <c r="V42" i="20"/>
  <c r="W42" i="20"/>
  <c r="X42" i="20"/>
  <c r="T43" i="20"/>
  <c r="U43" i="20"/>
  <c r="V43" i="20"/>
  <c r="W43" i="20"/>
  <c r="X43" i="20"/>
  <c r="T44" i="20"/>
  <c r="U44" i="20"/>
  <c r="V44" i="20"/>
  <c r="W44" i="20"/>
  <c r="X44" i="20"/>
  <c r="T45" i="20"/>
  <c r="U45" i="20"/>
  <c r="V45" i="20"/>
  <c r="W45" i="20"/>
  <c r="X45" i="20"/>
  <c r="T46" i="20"/>
  <c r="U46" i="20"/>
  <c r="V46" i="20"/>
  <c r="W46" i="20"/>
  <c r="X46" i="20"/>
  <c r="T47" i="20"/>
  <c r="U47" i="20"/>
  <c r="V47" i="20"/>
  <c r="W47" i="20"/>
  <c r="X47" i="20"/>
  <c r="T48" i="20"/>
  <c r="U48" i="20"/>
  <c r="V48" i="20"/>
  <c r="W48" i="20"/>
  <c r="X48" i="20"/>
  <c r="T49" i="20"/>
  <c r="U49" i="20"/>
  <c r="V49" i="20"/>
  <c r="W49" i="20"/>
  <c r="X49" i="20"/>
  <c r="T50" i="20"/>
  <c r="U50" i="20"/>
  <c r="V50" i="20"/>
  <c r="W50" i="20"/>
  <c r="X50" i="20"/>
  <c r="T51" i="20"/>
  <c r="U51" i="20"/>
  <c r="V51" i="20"/>
  <c r="W51" i="20"/>
  <c r="X51" i="20"/>
  <c r="T52" i="20"/>
  <c r="U52" i="20"/>
  <c r="V52" i="20"/>
  <c r="W52" i="20"/>
  <c r="X52" i="20"/>
  <c r="T53" i="20"/>
  <c r="U53" i="20"/>
  <c r="V53" i="20"/>
  <c r="W53" i="20"/>
  <c r="X53" i="20"/>
  <c r="T54" i="20"/>
  <c r="U54" i="20"/>
  <c r="V54" i="20"/>
  <c r="W54" i="20"/>
  <c r="X54" i="20"/>
  <c r="T55" i="20"/>
  <c r="U55" i="20"/>
  <c r="V55" i="20"/>
  <c r="W55" i="20"/>
  <c r="X55" i="20"/>
  <c r="T56" i="20"/>
  <c r="U56" i="20"/>
  <c r="V56" i="20"/>
  <c r="W56" i="20"/>
  <c r="X56" i="20"/>
  <c r="T57" i="20"/>
  <c r="U57" i="20"/>
  <c r="V57" i="20"/>
  <c r="W57" i="20"/>
  <c r="X57" i="20"/>
  <c r="T58" i="20"/>
  <c r="U58" i="20"/>
  <c r="V58" i="20"/>
  <c r="W58" i="20"/>
  <c r="X58" i="20"/>
  <c r="T59" i="20"/>
  <c r="U59" i="20"/>
  <c r="V59" i="20"/>
  <c r="W59" i="20"/>
  <c r="X59" i="20"/>
  <c r="T60" i="20"/>
  <c r="U60" i="20"/>
  <c r="V60" i="20"/>
  <c r="W60" i="20"/>
  <c r="X60" i="20"/>
  <c r="X11" i="20"/>
  <c r="W11" i="20"/>
  <c r="V11" i="20"/>
  <c r="U11" i="20"/>
  <c r="T11" i="20"/>
  <c r="U61" i="20" l="1"/>
</calcChain>
</file>

<file path=xl/sharedStrings.xml><?xml version="1.0" encoding="utf-8"?>
<sst xmlns="http://schemas.openxmlformats.org/spreadsheetml/2006/main" count="1756" uniqueCount="296">
  <si>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</si>
  <si>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</si>
  <si>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</si>
  <si>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</si>
  <si>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</si>
  <si>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</si>
  <si>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</si>
  <si>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</si>
  <si>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</si>
  <si>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</si>
  <si>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</si>
  <si>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</si>
  <si>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</si>
  <si>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</si>
  <si>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</si>
  <si>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</si>
  <si>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</si>
  <si>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</si>
  <si>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</si>
  <si>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</si>
  <si>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</si>
  <si>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</si>
  <si>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</si>
  <si>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</si>
  <si>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</si>
  <si>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</si>
  <si>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</si>
  <si>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</si>
  <si>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</si>
  <si>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</si>
  <si>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</si>
  <si>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</si>
  <si>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</si>
  <si>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</si>
  <si>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</si>
  <si>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</si>
  <si>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</si>
  <si>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</si>
  <si>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</si>
  <si>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</si>
  <si>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</si>
  <si>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</si>
  <si>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</si>
  <si>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</si>
  <si>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</si>
  <si>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</si>
  <si>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</si>
  <si>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</si>
  <si>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</si>
  <si>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</si>
  <si>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</si>
  <si>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</si>
  <si>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</si>
  <si>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</si>
  <si>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</si>
  <si>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</si>
  <si>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</si>
  <si>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</si>
  <si>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</si>
  <si>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</si>
  <si>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</si>
  <si>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</si>
  <si>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</si>
  <si>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</si>
  <si>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</si>
  <si>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</si>
  <si>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</si>
  <si>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</si>
  <si>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</si>
  <si>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</si>
  <si>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</si>
  <si>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</si>
  <si>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</si>
  <si>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</si>
  <si>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</si>
  <si>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</si>
  <si>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</si>
  <si>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</si>
  <si>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</si>
  <si>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</si>
  <si>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</si>
  <si>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</si>
  <si>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</si>
  <si>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</si>
  <si>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</si>
  <si>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</si>
  <si>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</si>
  <si>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</si>
  <si>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</si>
  <si>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</si>
  <si>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</si>
  <si>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</si>
  <si>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</si>
  <si>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</si>
  <si>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</si>
  <si>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</si>
  <si>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</si>
  <si>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</si>
  <si>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</si>
  <si>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</si>
  <si>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Suspendidos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</si>
  <si>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</si>
  <si>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</si>
  <si>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</si>
  <si>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</si>
  <si>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</si>
  <si>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</si>
  <si>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</si>
  <si>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</si>
  <si>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</si>
  <si>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</si>
  <si>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</si>
  <si>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</si>
  <si>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</si>
  <si>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</si>
  <si>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</si>
  <si>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</si>
  <si>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</si>
  <si>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</si>
  <si>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</si>
  <si>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</si>
  <si>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</si>
  <si>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</si>
  <si>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</si>
  <si>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</si>
  <si>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</si>
  <si>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</si>
  <si>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</si>
  <si>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</si>
  <si>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</si>
  <si>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</si>
  <si>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</si>
  <si>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</si>
  <si>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</si>
  <si>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</si>
  <si>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</si>
  <si>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</si>
  <si>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</si>
  <si>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</si>
  <si>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</si>
  <si>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</si>
  <si>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</si>
  <si>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</si>
  <si>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</si>
  <si>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</si>
  <si>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</si>
  <si>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</si>
  <si>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</si>
  <si>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</si>
  <si>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</si>
  <si>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</si>
  <si>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</si>
  <si>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</si>
  <si>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</si>
  <si>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</si>
  <si>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</si>
  <si>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</si>
  <si>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</si>
  <si>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</si>
  <si>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</si>
  <si>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</si>
  <si>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</si>
  <si>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</si>
  <si>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</si>
  <si>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</si>
  <si>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</si>
  <si>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</si>
  <si>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</si>
  <si>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</si>
  <si>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</si>
  <si>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</si>
  <si>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</si>
  <si>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</si>
  <si>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</si>
  <si>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</si>
  <si>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</si>
  <si>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</si>
  <si>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</si>
  <si>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</si>
  <si>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</si>
  <si>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</si>
  <si>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</si>
  <si>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</si>
  <si>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</si>
  <si>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</si>
  <si>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</si>
  <si>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</si>
  <si>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</si>
  <si>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</si>
  <si>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</si>
  <si>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</si>
  <si>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</si>
  <si>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</si>
  <si>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</si>
  <si>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</si>
  <si>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</si>
  <si>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</si>
  <si>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</si>
  <si>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</si>
  <si>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</si>
  <si>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</si>
  <si>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</si>
  <si>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</si>
  <si>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</si>
  <si>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</si>
  <si>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</si>
  <si>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</si>
  <si>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</si>
  <si>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</si>
  <si>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Illes Balears</t>
  </si>
  <si>
    <t>Las Palmas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</si>
  <si>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</si>
  <si>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</si>
  <si>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</si>
  <si>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</si>
  <si>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</si>
  <si>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</si>
  <si>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</si>
  <si>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</si>
  <si>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</si>
  <si>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</si>
  <si>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</si>
  <si>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</si>
  <si>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</si>
  <si>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</si>
  <si>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</si>
  <si>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</si>
  <si>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</si>
  <si>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</si>
  <si>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</si>
  <si>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</si>
  <si>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</si>
  <si>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</si>
  <si>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</si>
  <si>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</si>
  <si>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</si>
  <si>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</si>
  <si>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</si>
  <si>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</si>
  <si>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</si>
  <si>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Madrid</t>
  </si>
  <si>
    <t>Murcia</t>
  </si>
  <si>
    <t>Navarra</t>
  </si>
  <si>
    <t>Araba/Álava</t>
  </si>
  <si>
    <t>Guipuzkoa</t>
  </si>
  <si>
    <t>Bizkaia</t>
  </si>
  <si>
    <t>La Rioja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</si>
  <si>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</si>
  <si>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</si>
  <si>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</si>
  <si>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</si>
  <si>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</si>
  <si>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</si>
  <si>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</si>
  <si>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</si>
  <si>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</si>
  <si>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</si>
  <si>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</si>
  <si>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</si>
  <si>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</si>
  <si>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</si>
  <si>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</si>
  <si>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</si>
  <si>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</si>
  <si>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</si>
  <si>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</si>
  <si>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</si>
  <si>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</si>
  <si>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</si>
  <si>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Gipuzkoa</t>
  </si>
  <si>
    <t>Celebrados
para el Trimestre</t>
  </si>
  <si>
    <t>Ingresados procedentes de otros órganos</t>
  </si>
  <si>
    <t>J.I.Guardia</t>
  </si>
  <si>
    <t>Otros JVM</t>
  </si>
  <si>
    <t>Total Órdenes de protección y Medidas solicitadas</t>
  </si>
  <si>
    <t>Denunciado: Hombre-Español</t>
  </si>
  <si>
    <t>Denunciado: 
Hombre-Extranjero</t>
  </si>
  <si>
    <t>Número Víctimas Mujeres</t>
  </si>
  <si>
    <t>Padre/hijo/a</t>
  </si>
  <si>
    <t>Bajo tutela, 
guarda o custodia 
del agresor y de la víctima</t>
  </si>
  <si>
    <t>Bajo tutela, 
guarda o custodia 
solo de la víctima</t>
  </si>
  <si>
    <t>Exrelación 
afectiva</t>
  </si>
  <si>
    <t>Hijo/a 
solo de la víctima</t>
  </si>
  <si>
    <t>Juicios Ordinarios</t>
  </si>
  <si>
    <t>Total
Órdenes de protección</t>
  </si>
  <si>
    <t>Bajo tutela, 
guarda o custodia solo de la víctima</t>
  </si>
  <si>
    <t>Total
Relaciones
Víctima/Denunciado</t>
  </si>
  <si>
    <t>Relac. 
Afectiva</t>
  </si>
  <si>
    <t>Porcentaje Relación Víctimas/Denunciados</t>
  </si>
  <si>
    <t>Porcentaje Relación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</si>
  <si>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</si>
  <si>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</si>
  <si>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</si>
  <si>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</si>
  <si>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Nº Total</t>
  </si>
  <si>
    <t>población definitiva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</si>
</sst>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7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medium">
        <color theme="4" tint="0.7999511703848384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 style="medium">
        <color rgb="FFDCE6F1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0" xfId="0" applyFont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3" fillId="3" borderId="29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3" fontId="3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165" fontId="11" fillId="0" borderId="31" xfId="0" applyNumberFormat="1" applyFont="1" applyBorder="1" applyAlignment="1">
      <alignment vertical="center"/>
    </xf>
    <xf numFmtId="4" fontId="11" fillId="0" borderId="31" xfId="0" applyNumberFormat="1" applyFont="1" applyBorder="1" applyAlignment="1">
      <alignment vertical="center"/>
    </xf>
    <xf numFmtId="165" fontId="11" fillId="0" borderId="32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165" fontId="3" fillId="7" borderId="29" xfId="0" applyNumberFormat="1" applyFont="1" applyFill="1" applyBorder="1" applyAlignment="1">
      <alignment vertical="center"/>
    </xf>
    <xf numFmtId="4" fontId="3" fillId="7" borderId="29" xfId="0" applyNumberFormat="1" applyFont="1" applyFill="1" applyBorder="1" applyAlignment="1">
      <alignment vertical="center"/>
    </xf>
    <xf numFmtId="164" fontId="11" fillId="0" borderId="35" xfId="0" applyNumberFormat="1" applyFont="1" applyBorder="1" applyAlignment="1">
      <alignment horizontal="right" vertical="center"/>
    </xf>
    <xf numFmtId="164" fontId="11" fillId="0" borderId="33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3" fontId="7" fillId="5" borderId="42" xfId="0" applyNumberFormat="1" applyFont="1" applyFill="1" applyBorder="1" applyAlignment="1">
      <alignment horizontal="center" vertical="center" wrapText="1"/>
    </xf>
    <xf numFmtId="164" fontId="3" fillId="3" borderId="29" xfId="0" applyNumberFormat="1" applyFont="1" applyFill="1" applyBorder="1" applyAlignment="1">
      <alignment horizontal="center" vertical="center"/>
    </xf>
    <xf numFmtId="3" fontId="11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0" fontId="16" fillId="0" borderId="0" xfId="0" applyFont="1"/>
    <xf numFmtId="0" fontId="2" fillId="0" borderId="0" xfId="1" applyFont="1" applyAlignment="1">
      <alignment horizontal="left" vertical="center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123825</xdr:colOff>
      <xdr:row>10</xdr:row>
      <xdr:rowOff>85725</xdr:rowOff>
    </xdr:from>
    <xdr:to>
      <xdr:col>16</xdr:col>
      <xdr:colOff>266700</xdr:colOff>
      <xdr:row>12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3825" y="17049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  <xdr:twoCellAnchor editAs="oneCell">
    <xdr:from>
      <xdr:col>0</xdr:col>
      <xdr:colOff>238125</xdr:colOff>
      <xdr:row>1</xdr:row>
      <xdr:rowOff>28575</xdr:rowOff>
    </xdr:from>
    <xdr:to>
      <xdr:col>1</xdr:col>
      <xdr:colOff>500455</xdr:colOff>
      <xdr:row>9</xdr:row>
      <xdr:rowOff>19051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38125" y="1905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15442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1215857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155048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2</xdr:row>
      <xdr:rowOff>76200</xdr:rowOff>
    </xdr:from>
    <xdr:to>
      <xdr:col>10</xdr:col>
      <xdr:colOff>781050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68200" y="4000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12172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149589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0" y="676275"/>
          <a:ext cx="121796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238125</xdr:colOff>
      <xdr:row>2</xdr:row>
      <xdr:rowOff>57150</xdr:rowOff>
    </xdr:from>
    <xdr:to>
      <xdr:col>12</xdr:col>
      <xdr:colOff>133350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934950" y="38100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5"/>
          <a:ext cx="12734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4</xdr:row>
      <xdr:rowOff>28574</xdr:rowOff>
    </xdr:from>
    <xdr:to>
      <xdr:col>13</xdr:col>
      <xdr:colOff>2405</xdr:colOff>
      <xdr:row>8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800" y="676274"/>
          <a:ext cx="12727805" cy="6572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190500</xdr:colOff>
      <xdr:row>3</xdr:row>
      <xdr:rowOff>38100</xdr:rowOff>
    </xdr:from>
    <xdr:to>
      <xdr:col>13</xdr:col>
      <xdr:colOff>1000125</xdr:colOff>
      <xdr:row>6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601700" y="523875"/>
          <a:ext cx="8096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4</xdr:row>
      <xdr:rowOff>5435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696825" cy="4912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28574</xdr:rowOff>
    </xdr:from>
    <xdr:to>
      <xdr:col>13</xdr:col>
      <xdr:colOff>48650</xdr:colOff>
      <xdr:row>8</xdr:row>
      <xdr:rowOff>85725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76275" y="676274"/>
          <a:ext cx="12726425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381000</xdr:colOff>
      <xdr:row>3</xdr:row>
      <xdr:rowOff>47625</xdr:rowOff>
    </xdr:from>
    <xdr:to>
      <xdr:col>14</xdr:col>
      <xdr:colOff>171450</xdr:colOff>
      <xdr:row>6</xdr:row>
      <xdr:rowOff>104775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735050" y="5334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6" y="161925"/>
          <a:ext cx="10963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4</xdr:row>
      <xdr:rowOff>28576</xdr:rowOff>
    </xdr:from>
    <xdr:to>
      <xdr:col>14</xdr:col>
      <xdr:colOff>0</xdr:colOff>
      <xdr:row>9</xdr:row>
      <xdr:rowOff>38101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6" y="676276"/>
          <a:ext cx="10963274" cy="8191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14</xdr:col>
      <xdr:colOff>95250</xdr:colOff>
      <xdr:row>2</xdr:row>
      <xdr:rowOff>104775</xdr:rowOff>
    </xdr:from>
    <xdr:to>
      <xdr:col>15</xdr:col>
      <xdr:colOff>66675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1734800" y="4286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1552575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4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9</xdr:col>
      <xdr:colOff>1566109</xdr:colOff>
      <xdr:row>6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2958008" cy="3810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7</xdr:col>
      <xdr:colOff>0</xdr:colOff>
      <xdr:row>2</xdr:row>
      <xdr:rowOff>95250</xdr:rowOff>
    </xdr:from>
    <xdr:to>
      <xdr:col>7</xdr:col>
      <xdr:colOff>0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725525" y="41910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704850</xdr:colOff>
      <xdr:row>6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4497050" y="4857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10</xdr:col>
      <xdr:colOff>476249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4" y="161925"/>
          <a:ext cx="10391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491967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0" y="676275"/>
          <a:ext cx="103979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10</xdr:col>
      <xdr:colOff>714376</xdr:colOff>
      <xdr:row>2</xdr:row>
      <xdr:rowOff>66675</xdr:rowOff>
    </xdr:from>
    <xdr:to>
      <xdr:col>11</xdr:col>
      <xdr:colOff>581026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287126" y="3905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24725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91020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190500</xdr:colOff>
      <xdr:row>2</xdr:row>
      <xdr:rowOff>47625</xdr:rowOff>
    </xdr:from>
    <xdr:to>
      <xdr:col>11</xdr:col>
      <xdr:colOff>180975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9934575" y="3714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6" y="1619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54021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33174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57150</xdr:rowOff>
    </xdr:from>
    <xdr:to>
      <xdr:col>11</xdr:col>
      <xdr:colOff>257175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28737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177546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895350</xdr:colOff>
      <xdr:row>1</xdr:row>
      <xdr:rowOff>114300</xdr:rowOff>
    </xdr:from>
    <xdr:to>
      <xdr:col>11</xdr:col>
      <xdr:colOff>133350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2715875" y="2762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1066801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9505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1080962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951058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10</xdr:col>
      <xdr:colOff>914400</xdr:colOff>
      <xdr:row>5</xdr:row>
      <xdr:rowOff>85725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401300" y="352425"/>
          <a:ext cx="8382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2105025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2120646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180975</xdr:colOff>
      <xdr:row>2</xdr:row>
      <xdr:rowOff>76200</xdr:rowOff>
    </xdr:from>
    <xdr:to>
      <xdr:col>9</xdr:col>
      <xdr:colOff>895350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2220575" y="4000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85726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6" y="161925"/>
          <a:ext cx="11410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89273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66750" y="676275"/>
          <a:ext cx="1140497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704850</xdr:colOff>
      <xdr:row>5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3125450" y="3238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0</xdr:row>
      <xdr:rowOff>152400</xdr:rowOff>
    </xdr:from>
    <xdr:to>
      <xdr:col>8</xdr:col>
      <xdr:colOff>895351</xdr:colOff>
      <xdr:row>3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95327" y="152400"/>
          <a:ext cx="116109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9528</xdr:colOff>
      <xdr:row>4</xdr:row>
      <xdr:rowOff>28576</xdr:rowOff>
    </xdr:from>
    <xdr:to>
      <xdr:col>8</xdr:col>
      <xdr:colOff>872571</xdr:colOff>
      <xdr:row>6</xdr:row>
      <xdr:rowOff>9526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3" y="676276"/>
          <a:ext cx="11616768" cy="304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1123950</xdr:colOff>
      <xdr:row>2</xdr:row>
      <xdr:rowOff>104775</xdr:rowOff>
    </xdr:from>
    <xdr:to>
      <xdr:col>9</xdr:col>
      <xdr:colOff>419100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534900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3382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816167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338916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76200</xdr:colOff>
      <xdr:row>2</xdr:row>
      <xdr:rowOff>47625</xdr:rowOff>
    </xdr:from>
    <xdr:to>
      <xdr:col>10</xdr:col>
      <xdr:colOff>800100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4154150" y="3714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9</xdr:col>
      <xdr:colOff>1064823</xdr:colOff>
      <xdr:row>6</xdr:row>
      <xdr:rowOff>57150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1" y="676276"/>
          <a:ext cx="11237522" cy="352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161925</xdr:colOff>
      <xdr:row>2</xdr:row>
      <xdr:rowOff>76200</xdr:rowOff>
    </xdr:from>
    <xdr:to>
      <xdr:col>10</xdr:col>
      <xdr:colOff>885825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144375" y="4000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9315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728445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676275"/>
          <a:ext cx="9319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142876</xdr:colOff>
      <xdr:row>2</xdr:row>
      <xdr:rowOff>66675</xdr:rowOff>
    </xdr:from>
    <xdr:to>
      <xdr:col>10</xdr:col>
      <xdr:colOff>923926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15576" y="3905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334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1447800</xdr:colOff>
      <xdr:row>2</xdr:row>
      <xdr:rowOff>38100</xdr:rowOff>
    </xdr:from>
    <xdr:to>
      <xdr:col>14</xdr:col>
      <xdr:colOff>619125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9541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577085</xdr:colOff>
      <xdr:row>6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57225" y="6477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466725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657225</xdr:colOff>
      <xdr:row>2</xdr:row>
      <xdr:rowOff>0</xdr:rowOff>
    </xdr:from>
    <xdr:to>
      <xdr:col>12</xdr:col>
      <xdr:colOff>57149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96950" y="323850"/>
          <a:ext cx="70484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11</xdr:col>
      <xdr:colOff>485775</xdr:colOff>
      <xdr:row>5</xdr:row>
      <xdr:rowOff>114300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57225" y="647700"/>
          <a:ext cx="126873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276225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315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485775</xdr:colOff>
      <xdr:row>2</xdr:row>
      <xdr:rowOff>38100</xdr:rowOff>
    </xdr:from>
    <xdr:to>
      <xdr:col>12</xdr:col>
      <xdr:colOff>85725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363450" y="3619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647700</xdr:colOff>
      <xdr:row>4</xdr:row>
      <xdr:rowOff>28575</xdr:rowOff>
    </xdr:from>
    <xdr:to>
      <xdr:col>11</xdr:col>
      <xdr:colOff>266699</xdr:colOff>
      <xdr:row>5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47700" y="676275"/>
          <a:ext cx="113156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971550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363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986619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136886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11</xdr:col>
      <xdr:colOff>19049</xdr:colOff>
      <xdr:row>2</xdr:row>
      <xdr:rowOff>47625</xdr:rowOff>
    </xdr:from>
    <xdr:to>
      <xdr:col>11</xdr:col>
      <xdr:colOff>809624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201524" y="371475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9</xdr:col>
      <xdr:colOff>1100871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27357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10</xdr:col>
      <xdr:colOff>190500</xdr:colOff>
      <xdr:row>2</xdr:row>
      <xdr:rowOff>19050</xdr:rowOff>
    </xdr:from>
    <xdr:to>
      <xdr:col>11</xdr:col>
      <xdr:colOff>9525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182100" y="3429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15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4" y="161925"/>
          <a:ext cx="134016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9523</xdr:colOff>
      <xdr:row>4</xdr:row>
      <xdr:rowOff>28575</xdr:rowOff>
    </xdr:from>
    <xdr:to>
      <xdr:col>15</xdr:col>
      <xdr:colOff>228599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48" y="676275"/>
          <a:ext cx="13411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497417</xdr:colOff>
      <xdr:row>1</xdr:row>
      <xdr:rowOff>94192</xdr:rowOff>
    </xdr:from>
    <xdr:to>
      <xdr:col>16</xdr:col>
      <xdr:colOff>278342</xdr:colOff>
      <xdr:row>4</xdr:row>
      <xdr:rowOff>148167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234584" y="252942"/>
          <a:ext cx="691091" cy="530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75" t="s">
        <v>0</v>
      </c>
      <c r="C18" s="75"/>
      <c r="D18" s="2"/>
      <c r="E18" s="2"/>
      <c r="F18" s="2"/>
      <c r="G18" s="2"/>
      <c r="H18" s="2"/>
      <c r="I18" s="2"/>
      <c r="J18" s="2"/>
    </row>
    <row r="19" spans="2:10" ht="14.25" x14ac:dyDescent="0.2">
      <c r="B19" s="75" t="s">
        <v>1</v>
      </c>
      <c r="C19" s="75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289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_Denunciado'!A1" display="Porcentaje Relación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6.375" bestFit="1" customWidth="1"/>
    <col min="5" max="5" width="12.625" customWidth="1"/>
    <col min="6" max="7" width="16.375" bestFit="1" customWidth="1"/>
    <col min="8" max="8" width="12.625" customWidth="1"/>
    <col min="9" max="10" width="16.375" bestFit="1" customWidth="1"/>
    <col min="11" max="11" width="12.625" customWidth="1"/>
    <col min="19" max="19" width="12.75" customWidth="1"/>
  </cols>
  <sheetData>
    <row r="9" spans="2:11" ht="44.25" customHeight="1" thickBot="1" x14ac:dyDescent="0.25">
      <c r="B9" s="13"/>
      <c r="C9" s="80" t="s">
        <v>110</v>
      </c>
      <c r="D9" s="80"/>
      <c r="E9" s="86"/>
      <c r="F9" s="83" t="s">
        <v>109</v>
      </c>
      <c r="G9" s="80"/>
      <c r="H9" s="86"/>
      <c r="I9" s="83" t="s">
        <v>111</v>
      </c>
      <c r="J9" s="80"/>
      <c r="K9" s="86"/>
    </row>
    <row r="10" spans="2:11" ht="42" customHeight="1" thickBot="1" x14ac:dyDescent="0.25">
      <c r="B10" s="11"/>
      <c r="C10" s="16" t="s">
        <v>112</v>
      </c>
      <c r="D10" s="17" t="s">
        <v>113</v>
      </c>
      <c r="E10" s="17" t="s">
        <v>35</v>
      </c>
      <c r="F10" s="17" t="s">
        <v>112</v>
      </c>
      <c r="G10" s="17" t="s">
        <v>113</v>
      </c>
      <c r="H10" s="17" t="s">
        <v>35</v>
      </c>
      <c r="I10" s="17" t="s">
        <v>112</v>
      </c>
      <c r="J10" s="17" t="s">
        <v>113</v>
      </c>
      <c r="K10" s="17" t="s">
        <v>35</v>
      </c>
    </row>
    <row r="11" spans="2:11" ht="20.100000000000001" customHeight="1" thickBot="1" x14ac:dyDescent="0.25">
      <c r="B11" s="3" t="s">
        <v>197</v>
      </c>
      <c r="C11" s="18">
        <v>6</v>
      </c>
      <c r="D11" s="18">
        <v>0</v>
      </c>
      <c r="E11" s="18">
        <v>6</v>
      </c>
      <c r="F11" s="18">
        <v>11</v>
      </c>
      <c r="G11" s="18">
        <v>0</v>
      </c>
      <c r="H11" s="18">
        <v>11</v>
      </c>
      <c r="I11" s="18">
        <v>17</v>
      </c>
      <c r="J11" s="18">
        <v>0</v>
      </c>
      <c r="K11" s="18">
        <v>17</v>
      </c>
    </row>
    <row r="12" spans="2:11" ht="20.100000000000001" customHeight="1" thickBot="1" x14ac:dyDescent="0.25">
      <c r="B12" s="4" t="s">
        <v>198</v>
      </c>
      <c r="C12" s="19">
        <v>2</v>
      </c>
      <c r="D12" s="19">
        <v>0</v>
      </c>
      <c r="E12" s="19">
        <v>2</v>
      </c>
      <c r="F12" s="19">
        <v>6</v>
      </c>
      <c r="G12" s="19">
        <v>2</v>
      </c>
      <c r="H12" s="19">
        <v>8</v>
      </c>
      <c r="I12" s="19">
        <v>8</v>
      </c>
      <c r="J12" s="19">
        <v>2</v>
      </c>
      <c r="K12" s="19">
        <v>10</v>
      </c>
    </row>
    <row r="13" spans="2:11" ht="20.100000000000001" customHeight="1" thickBot="1" x14ac:dyDescent="0.25">
      <c r="B13" s="4" t="s">
        <v>199</v>
      </c>
      <c r="C13" s="19">
        <v>3</v>
      </c>
      <c r="D13" s="19">
        <v>0</v>
      </c>
      <c r="E13" s="19">
        <v>3</v>
      </c>
      <c r="F13" s="19">
        <v>5</v>
      </c>
      <c r="G13" s="19">
        <v>0</v>
      </c>
      <c r="H13" s="19">
        <v>5</v>
      </c>
      <c r="I13" s="19">
        <v>8</v>
      </c>
      <c r="J13" s="19">
        <v>0</v>
      </c>
      <c r="K13" s="19">
        <v>8</v>
      </c>
    </row>
    <row r="14" spans="2:11" ht="20.100000000000001" customHeight="1" thickBot="1" x14ac:dyDescent="0.25">
      <c r="B14" s="4" t="s">
        <v>200</v>
      </c>
      <c r="C14" s="19">
        <v>3</v>
      </c>
      <c r="D14" s="19">
        <v>0</v>
      </c>
      <c r="E14" s="19">
        <v>3</v>
      </c>
      <c r="F14" s="19">
        <v>5</v>
      </c>
      <c r="G14" s="19">
        <v>0</v>
      </c>
      <c r="H14" s="19">
        <v>5</v>
      </c>
      <c r="I14" s="19">
        <v>8</v>
      </c>
      <c r="J14" s="19">
        <v>0</v>
      </c>
      <c r="K14" s="19">
        <v>8</v>
      </c>
    </row>
    <row r="15" spans="2:11" ht="20.100000000000001" customHeight="1" thickBot="1" x14ac:dyDescent="0.25">
      <c r="B15" s="4" t="s">
        <v>201</v>
      </c>
      <c r="C15" s="19">
        <v>3</v>
      </c>
      <c r="D15" s="19">
        <v>0</v>
      </c>
      <c r="E15" s="19">
        <v>3</v>
      </c>
      <c r="F15" s="19">
        <v>2</v>
      </c>
      <c r="G15" s="19">
        <v>0</v>
      </c>
      <c r="H15" s="19">
        <v>2</v>
      </c>
      <c r="I15" s="19">
        <v>5</v>
      </c>
      <c r="J15" s="19">
        <v>0</v>
      </c>
      <c r="K15" s="19">
        <v>5</v>
      </c>
    </row>
    <row r="16" spans="2:11" ht="20.100000000000001" customHeight="1" thickBot="1" x14ac:dyDescent="0.25">
      <c r="B16" s="4" t="s">
        <v>202</v>
      </c>
      <c r="C16" s="19">
        <v>3</v>
      </c>
      <c r="D16" s="19">
        <v>0</v>
      </c>
      <c r="E16" s="19">
        <v>3</v>
      </c>
      <c r="F16" s="19">
        <v>0</v>
      </c>
      <c r="G16" s="19">
        <v>0</v>
      </c>
      <c r="H16" s="19">
        <v>0</v>
      </c>
      <c r="I16" s="19">
        <v>3</v>
      </c>
      <c r="J16" s="19">
        <v>0</v>
      </c>
      <c r="K16" s="19">
        <v>3</v>
      </c>
    </row>
    <row r="17" spans="2:11" ht="20.100000000000001" customHeight="1" thickBot="1" x14ac:dyDescent="0.25">
      <c r="B17" s="4" t="s">
        <v>203</v>
      </c>
      <c r="C17" s="19">
        <v>6</v>
      </c>
      <c r="D17" s="19">
        <v>0</v>
      </c>
      <c r="E17" s="19">
        <v>6</v>
      </c>
      <c r="F17" s="19">
        <v>8</v>
      </c>
      <c r="G17" s="19">
        <v>0</v>
      </c>
      <c r="H17" s="19">
        <v>8</v>
      </c>
      <c r="I17" s="19">
        <v>14</v>
      </c>
      <c r="J17" s="19">
        <v>0</v>
      </c>
      <c r="K17" s="19">
        <v>14</v>
      </c>
    </row>
    <row r="18" spans="2:11" ht="20.100000000000001" customHeight="1" thickBot="1" x14ac:dyDescent="0.25">
      <c r="B18" s="4" t="s">
        <v>204</v>
      </c>
      <c r="C18" s="19">
        <v>6</v>
      </c>
      <c r="D18" s="19">
        <v>0</v>
      </c>
      <c r="E18" s="19">
        <v>6</v>
      </c>
      <c r="F18" s="19">
        <v>4</v>
      </c>
      <c r="G18" s="19">
        <v>0</v>
      </c>
      <c r="H18" s="19">
        <v>4</v>
      </c>
      <c r="I18" s="19">
        <v>10</v>
      </c>
      <c r="J18" s="19">
        <v>0</v>
      </c>
      <c r="K18" s="19">
        <v>10</v>
      </c>
    </row>
    <row r="19" spans="2:11" ht="20.100000000000001" customHeight="1" thickBot="1" x14ac:dyDescent="0.25">
      <c r="B19" s="4" t="s">
        <v>205</v>
      </c>
      <c r="C19" s="19">
        <v>0</v>
      </c>
      <c r="D19" s="19">
        <v>0</v>
      </c>
      <c r="E19" s="19">
        <v>0</v>
      </c>
      <c r="F19" s="19">
        <v>3</v>
      </c>
      <c r="G19" s="19">
        <v>0</v>
      </c>
      <c r="H19" s="19">
        <v>3</v>
      </c>
      <c r="I19" s="19">
        <v>3</v>
      </c>
      <c r="J19" s="19">
        <v>0</v>
      </c>
      <c r="K19" s="19">
        <v>3</v>
      </c>
    </row>
    <row r="20" spans="2:11" ht="20.100000000000001" customHeight="1" thickBot="1" x14ac:dyDescent="0.25">
      <c r="B20" s="4" t="s">
        <v>206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2:11" ht="20.100000000000001" customHeight="1" thickBot="1" x14ac:dyDescent="0.25">
      <c r="B21" s="4" t="s">
        <v>207</v>
      </c>
      <c r="C21" s="19">
        <v>2</v>
      </c>
      <c r="D21" s="19">
        <v>2</v>
      </c>
      <c r="E21" s="19">
        <v>4</v>
      </c>
      <c r="F21" s="19">
        <v>11</v>
      </c>
      <c r="G21" s="19">
        <v>6</v>
      </c>
      <c r="H21" s="19">
        <v>17</v>
      </c>
      <c r="I21" s="19">
        <v>13</v>
      </c>
      <c r="J21" s="19">
        <v>8</v>
      </c>
      <c r="K21" s="19">
        <v>21</v>
      </c>
    </row>
    <row r="22" spans="2:11" ht="20.100000000000001" customHeight="1" thickBot="1" x14ac:dyDescent="0.25">
      <c r="B22" s="4" t="s">
        <v>208</v>
      </c>
      <c r="C22" s="19">
        <v>6</v>
      </c>
      <c r="D22" s="19">
        <v>0</v>
      </c>
      <c r="E22" s="19">
        <v>6</v>
      </c>
      <c r="F22" s="19">
        <v>13</v>
      </c>
      <c r="G22" s="19">
        <v>1</v>
      </c>
      <c r="H22" s="19">
        <v>14</v>
      </c>
      <c r="I22" s="19">
        <v>19</v>
      </c>
      <c r="J22" s="19">
        <v>1</v>
      </c>
      <c r="K22" s="19">
        <v>20</v>
      </c>
    </row>
    <row r="23" spans="2:11" ht="20.100000000000001" customHeight="1" thickBot="1" x14ac:dyDescent="0.25">
      <c r="B23" s="4" t="s">
        <v>209</v>
      </c>
      <c r="C23" s="19">
        <v>6</v>
      </c>
      <c r="D23" s="19">
        <v>4</v>
      </c>
      <c r="E23" s="19">
        <v>10</v>
      </c>
      <c r="F23" s="19">
        <v>4</v>
      </c>
      <c r="G23" s="19">
        <v>0</v>
      </c>
      <c r="H23" s="19">
        <v>4</v>
      </c>
      <c r="I23" s="19">
        <v>10</v>
      </c>
      <c r="J23" s="19">
        <v>4</v>
      </c>
      <c r="K23" s="19">
        <v>14</v>
      </c>
    </row>
    <row r="24" spans="2:11" ht="20.100000000000001" customHeight="1" thickBot="1" x14ac:dyDescent="0.25">
      <c r="B24" s="4" t="s">
        <v>210</v>
      </c>
      <c r="C24" s="19">
        <v>1</v>
      </c>
      <c r="D24" s="19">
        <v>2</v>
      </c>
      <c r="E24" s="19">
        <v>3</v>
      </c>
      <c r="F24" s="19">
        <v>4</v>
      </c>
      <c r="G24" s="19">
        <v>0</v>
      </c>
      <c r="H24" s="19">
        <v>4</v>
      </c>
      <c r="I24" s="19">
        <v>5</v>
      </c>
      <c r="J24" s="19">
        <v>2</v>
      </c>
      <c r="K24" s="19">
        <v>7</v>
      </c>
    </row>
    <row r="25" spans="2:11" ht="20.100000000000001" customHeight="1" thickBot="1" x14ac:dyDescent="0.25">
      <c r="B25" s="4" t="s">
        <v>211</v>
      </c>
      <c r="C25" s="19">
        <v>1</v>
      </c>
      <c r="D25" s="19">
        <v>0</v>
      </c>
      <c r="E25" s="19">
        <v>1</v>
      </c>
      <c r="F25" s="19">
        <v>7</v>
      </c>
      <c r="G25" s="19">
        <v>0</v>
      </c>
      <c r="H25" s="19">
        <v>7</v>
      </c>
      <c r="I25" s="19">
        <v>8</v>
      </c>
      <c r="J25" s="19">
        <v>0</v>
      </c>
      <c r="K25" s="19">
        <v>8</v>
      </c>
    </row>
    <row r="26" spans="2:11" ht="20.100000000000001" customHeight="1" thickBot="1" x14ac:dyDescent="0.25">
      <c r="B26" s="5" t="s">
        <v>212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</row>
    <row r="27" spans="2:11" ht="20.100000000000001" customHeight="1" thickBot="1" x14ac:dyDescent="0.25">
      <c r="B27" s="6" t="s">
        <v>213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</row>
    <row r="28" spans="2:11" ht="20.100000000000001" customHeight="1" thickBot="1" x14ac:dyDescent="0.25">
      <c r="B28" s="4" t="s">
        <v>214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</row>
    <row r="29" spans="2:11" ht="20.100000000000001" customHeight="1" thickBot="1" x14ac:dyDescent="0.25">
      <c r="B29" s="4" t="s">
        <v>215</v>
      </c>
      <c r="C29" s="28">
        <v>1</v>
      </c>
      <c r="D29" s="28">
        <v>0</v>
      </c>
      <c r="E29" s="28">
        <v>1</v>
      </c>
      <c r="F29" s="28">
        <v>0</v>
      </c>
      <c r="G29" s="28">
        <v>1</v>
      </c>
      <c r="H29" s="28">
        <v>1</v>
      </c>
      <c r="I29" s="28">
        <v>1</v>
      </c>
      <c r="J29" s="28">
        <v>1</v>
      </c>
      <c r="K29" s="28">
        <v>2</v>
      </c>
    </row>
    <row r="30" spans="2:11" ht="20.100000000000001" customHeight="1" thickBot="1" x14ac:dyDescent="0.25">
      <c r="B30" s="4" t="s">
        <v>216</v>
      </c>
      <c r="C30" s="19">
        <v>0</v>
      </c>
      <c r="D30" s="19">
        <v>0</v>
      </c>
      <c r="E30" s="19">
        <v>0</v>
      </c>
      <c r="F30" s="19">
        <v>0</v>
      </c>
      <c r="G30" s="19">
        <v>1</v>
      </c>
      <c r="H30" s="19">
        <v>1</v>
      </c>
      <c r="I30" s="19">
        <v>0</v>
      </c>
      <c r="J30" s="19">
        <v>1</v>
      </c>
      <c r="K30" s="19">
        <v>1</v>
      </c>
    </row>
    <row r="31" spans="2:11" ht="20.100000000000001" customHeight="1" thickBot="1" x14ac:dyDescent="0.25">
      <c r="B31" s="4" t="s">
        <v>217</v>
      </c>
      <c r="C31" s="19">
        <v>1</v>
      </c>
      <c r="D31" s="19">
        <v>0</v>
      </c>
      <c r="E31" s="19">
        <v>1</v>
      </c>
      <c r="F31" s="19">
        <v>0</v>
      </c>
      <c r="G31" s="19">
        <v>0</v>
      </c>
      <c r="H31" s="19">
        <v>0</v>
      </c>
      <c r="I31" s="19">
        <v>1</v>
      </c>
      <c r="J31" s="19">
        <v>0</v>
      </c>
      <c r="K31" s="19">
        <v>1</v>
      </c>
    </row>
    <row r="32" spans="2:11" ht="20.100000000000001" customHeight="1" thickBot="1" x14ac:dyDescent="0.25">
      <c r="B32" s="4" t="s">
        <v>218</v>
      </c>
      <c r="C32" s="19">
        <v>1</v>
      </c>
      <c r="D32" s="19">
        <v>0</v>
      </c>
      <c r="E32" s="19">
        <v>1</v>
      </c>
      <c r="F32" s="19">
        <v>0</v>
      </c>
      <c r="G32" s="19">
        <v>0</v>
      </c>
      <c r="H32" s="19">
        <v>0</v>
      </c>
      <c r="I32" s="19">
        <v>1</v>
      </c>
      <c r="J32" s="19">
        <v>0</v>
      </c>
      <c r="K32" s="19">
        <v>1</v>
      </c>
    </row>
    <row r="33" spans="2:11" ht="20.100000000000001" customHeight="1" thickBot="1" x14ac:dyDescent="0.25">
      <c r="B33" s="4" t="s">
        <v>219</v>
      </c>
      <c r="C33" s="19">
        <v>0</v>
      </c>
      <c r="D33" s="19">
        <v>0</v>
      </c>
      <c r="E33" s="19">
        <v>0</v>
      </c>
      <c r="F33" s="19">
        <v>2</v>
      </c>
      <c r="G33" s="19">
        <v>0</v>
      </c>
      <c r="H33" s="19">
        <v>2</v>
      </c>
      <c r="I33" s="19">
        <v>2</v>
      </c>
      <c r="J33" s="19">
        <v>0</v>
      </c>
      <c r="K33" s="19">
        <v>2</v>
      </c>
    </row>
    <row r="34" spans="2:11" ht="20.100000000000001" customHeight="1" thickBot="1" x14ac:dyDescent="0.25">
      <c r="B34" s="4" t="s">
        <v>220</v>
      </c>
      <c r="C34" s="19">
        <v>6</v>
      </c>
      <c r="D34" s="19">
        <v>0</v>
      </c>
      <c r="E34" s="19">
        <v>6</v>
      </c>
      <c r="F34" s="19">
        <v>1</v>
      </c>
      <c r="G34" s="19">
        <v>0</v>
      </c>
      <c r="H34" s="19">
        <v>1</v>
      </c>
      <c r="I34" s="19">
        <v>7</v>
      </c>
      <c r="J34" s="19">
        <v>0</v>
      </c>
      <c r="K34" s="19">
        <v>7</v>
      </c>
    </row>
    <row r="35" spans="2:11" ht="20.100000000000001" customHeight="1" thickBot="1" x14ac:dyDescent="0.25">
      <c r="B35" s="4" t="s">
        <v>221</v>
      </c>
      <c r="C35" s="19">
        <v>0</v>
      </c>
      <c r="D35" s="19">
        <v>0</v>
      </c>
      <c r="E35" s="19">
        <v>0</v>
      </c>
      <c r="F35" s="19">
        <v>1</v>
      </c>
      <c r="G35" s="19">
        <v>0</v>
      </c>
      <c r="H35" s="19">
        <v>1</v>
      </c>
      <c r="I35" s="19">
        <v>1</v>
      </c>
      <c r="J35" s="19">
        <v>0</v>
      </c>
      <c r="K35" s="19">
        <v>1</v>
      </c>
    </row>
    <row r="36" spans="2:11" ht="20.100000000000001" customHeight="1" thickBot="1" x14ac:dyDescent="0.25">
      <c r="B36" s="4" t="s">
        <v>222</v>
      </c>
      <c r="C36" s="19">
        <v>3</v>
      </c>
      <c r="D36" s="19">
        <v>0</v>
      </c>
      <c r="E36" s="19">
        <v>3</v>
      </c>
      <c r="F36" s="19">
        <v>6</v>
      </c>
      <c r="G36" s="19">
        <v>2</v>
      </c>
      <c r="H36" s="19">
        <v>8</v>
      </c>
      <c r="I36" s="19">
        <v>9</v>
      </c>
      <c r="J36" s="19">
        <v>2</v>
      </c>
      <c r="K36" s="19">
        <v>11</v>
      </c>
    </row>
    <row r="37" spans="2:11" ht="20.100000000000001" customHeight="1" thickBot="1" x14ac:dyDescent="0.25">
      <c r="B37" s="4" t="s">
        <v>223</v>
      </c>
      <c r="C37" s="19">
        <v>3</v>
      </c>
      <c r="D37" s="19">
        <v>0</v>
      </c>
      <c r="E37" s="19">
        <v>3</v>
      </c>
      <c r="F37" s="19">
        <v>0</v>
      </c>
      <c r="G37" s="19">
        <v>0</v>
      </c>
      <c r="H37" s="19">
        <v>0</v>
      </c>
      <c r="I37" s="19">
        <v>3</v>
      </c>
      <c r="J37" s="19">
        <v>0</v>
      </c>
      <c r="K37" s="19">
        <v>3</v>
      </c>
    </row>
    <row r="38" spans="2:11" ht="20.100000000000001" customHeight="1" thickBot="1" x14ac:dyDescent="0.25">
      <c r="B38" s="4" t="s">
        <v>224</v>
      </c>
      <c r="C38" s="19">
        <v>0</v>
      </c>
      <c r="D38" s="19">
        <v>0</v>
      </c>
      <c r="E38" s="19">
        <v>0</v>
      </c>
      <c r="F38" s="19">
        <v>1</v>
      </c>
      <c r="G38" s="19">
        <v>0</v>
      </c>
      <c r="H38" s="19">
        <v>1</v>
      </c>
      <c r="I38" s="19">
        <v>1</v>
      </c>
      <c r="J38" s="19">
        <v>0</v>
      </c>
      <c r="K38" s="19">
        <v>1</v>
      </c>
    </row>
    <row r="39" spans="2:11" ht="20.100000000000001" customHeight="1" thickBot="1" x14ac:dyDescent="0.25">
      <c r="B39" s="4" t="s">
        <v>225</v>
      </c>
      <c r="C39" s="19">
        <v>0</v>
      </c>
      <c r="D39" s="19">
        <v>0</v>
      </c>
      <c r="E39" s="19">
        <v>0</v>
      </c>
      <c r="F39" s="19">
        <v>1</v>
      </c>
      <c r="G39" s="19">
        <v>0</v>
      </c>
      <c r="H39" s="19">
        <v>1</v>
      </c>
      <c r="I39" s="19">
        <v>1</v>
      </c>
      <c r="J39" s="19">
        <v>0</v>
      </c>
      <c r="K39" s="19">
        <v>1</v>
      </c>
    </row>
    <row r="40" spans="2:11" ht="20.100000000000001" customHeight="1" thickBot="1" x14ac:dyDescent="0.25">
      <c r="B40" s="4" t="s">
        <v>226</v>
      </c>
      <c r="C40" s="19">
        <v>3</v>
      </c>
      <c r="D40" s="19">
        <v>0</v>
      </c>
      <c r="E40" s="19">
        <v>3</v>
      </c>
      <c r="F40" s="19">
        <v>0</v>
      </c>
      <c r="G40" s="19">
        <v>0</v>
      </c>
      <c r="H40" s="19">
        <v>0</v>
      </c>
      <c r="I40" s="19">
        <v>3</v>
      </c>
      <c r="J40" s="19">
        <v>0</v>
      </c>
      <c r="K40" s="19">
        <v>3</v>
      </c>
    </row>
    <row r="41" spans="2:11" ht="20.100000000000001" customHeight="1" thickBot="1" x14ac:dyDescent="0.25">
      <c r="B41" s="4" t="s">
        <v>227</v>
      </c>
      <c r="C41" s="19">
        <v>20</v>
      </c>
      <c r="D41" s="19">
        <v>10</v>
      </c>
      <c r="E41" s="19">
        <v>30</v>
      </c>
      <c r="F41" s="19">
        <v>104</v>
      </c>
      <c r="G41" s="19">
        <v>57</v>
      </c>
      <c r="H41" s="19">
        <v>161</v>
      </c>
      <c r="I41" s="19">
        <v>124</v>
      </c>
      <c r="J41" s="19">
        <v>67</v>
      </c>
      <c r="K41" s="19">
        <v>191</v>
      </c>
    </row>
    <row r="42" spans="2:11" ht="20.100000000000001" customHeight="1" thickBot="1" x14ac:dyDescent="0.25">
      <c r="B42" s="4" t="s">
        <v>228</v>
      </c>
      <c r="C42" s="19">
        <v>6</v>
      </c>
      <c r="D42" s="19">
        <v>0</v>
      </c>
      <c r="E42" s="19">
        <v>6</v>
      </c>
      <c r="F42" s="19">
        <v>2</v>
      </c>
      <c r="G42" s="19">
        <v>2</v>
      </c>
      <c r="H42" s="19">
        <v>4</v>
      </c>
      <c r="I42" s="19">
        <v>8</v>
      </c>
      <c r="J42" s="19">
        <v>2</v>
      </c>
      <c r="K42" s="19">
        <v>10</v>
      </c>
    </row>
    <row r="43" spans="2:11" ht="20.100000000000001" customHeight="1" thickBot="1" x14ac:dyDescent="0.25">
      <c r="B43" s="4" t="s">
        <v>229</v>
      </c>
      <c r="C43" s="19">
        <v>7</v>
      </c>
      <c r="D43" s="19">
        <v>0</v>
      </c>
      <c r="E43" s="19">
        <v>7</v>
      </c>
      <c r="F43" s="19">
        <v>1</v>
      </c>
      <c r="G43" s="19">
        <v>1</v>
      </c>
      <c r="H43" s="19">
        <v>2</v>
      </c>
      <c r="I43" s="19">
        <v>8</v>
      </c>
      <c r="J43" s="19">
        <v>1</v>
      </c>
      <c r="K43" s="19">
        <v>9</v>
      </c>
    </row>
    <row r="44" spans="2:11" ht="20.100000000000001" customHeight="1" thickBot="1" x14ac:dyDescent="0.25">
      <c r="B44" s="4" t="s">
        <v>230</v>
      </c>
      <c r="C44" s="19">
        <v>4</v>
      </c>
      <c r="D44" s="19">
        <v>0</v>
      </c>
      <c r="E44" s="19">
        <v>4</v>
      </c>
      <c r="F44" s="19">
        <v>28</v>
      </c>
      <c r="G44" s="19">
        <v>12</v>
      </c>
      <c r="H44" s="19">
        <v>40</v>
      </c>
      <c r="I44" s="19">
        <v>32</v>
      </c>
      <c r="J44" s="19">
        <v>12</v>
      </c>
      <c r="K44" s="19">
        <v>44</v>
      </c>
    </row>
    <row r="45" spans="2:11" ht="20.100000000000001" customHeight="1" thickBot="1" x14ac:dyDescent="0.25">
      <c r="B45" s="4" t="s">
        <v>231</v>
      </c>
      <c r="C45" s="19">
        <v>9</v>
      </c>
      <c r="D45" s="19">
        <v>0</v>
      </c>
      <c r="E45" s="19">
        <v>9</v>
      </c>
      <c r="F45" s="19">
        <v>12</v>
      </c>
      <c r="G45" s="19">
        <v>1</v>
      </c>
      <c r="H45" s="19">
        <v>13</v>
      </c>
      <c r="I45" s="19">
        <v>21</v>
      </c>
      <c r="J45" s="19">
        <v>1</v>
      </c>
      <c r="K45" s="19">
        <v>22</v>
      </c>
    </row>
    <row r="46" spans="2:11" ht="20.100000000000001" customHeight="1" thickBot="1" x14ac:dyDescent="0.25">
      <c r="B46" s="4" t="s">
        <v>232</v>
      </c>
      <c r="C46" s="19">
        <v>0</v>
      </c>
      <c r="D46" s="19">
        <v>0</v>
      </c>
      <c r="E46" s="19">
        <v>0</v>
      </c>
      <c r="F46" s="19">
        <v>3</v>
      </c>
      <c r="G46" s="19">
        <v>0</v>
      </c>
      <c r="H46" s="19">
        <v>3</v>
      </c>
      <c r="I46" s="19">
        <v>3</v>
      </c>
      <c r="J46" s="19">
        <v>0</v>
      </c>
      <c r="K46" s="19">
        <v>3</v>
      </c>
    </row>
    <row r="47" spans="2:11" ht="20.100000000000001" customHeight="1" thickBot="1" x14ac:dyDescent="0.25">
      <c r="B47" s="4" t="s">
        <v>233</v>
      </c>
      <c r="C47" s="19">
        <v>6</v>
      </c>
      <c r="D47" s="19">
        <v>1</v>
      </c>
      <c r="E47" s="19">
        <v>7</v>
      </c>
      <c r="F47" s="19">
        <v>17</v>
      </c>
      <c r="G47" s="19">
        <v>7</v>
      </c>
      <c r="H47" s="19">
        <v>24</v>
      </c>
      <c r="I47" s="19">
        <v>23</v>
      </c>
      <c r="J47" s="19">
        <v>8</v>
      </c>
      <c r="K47" s="19">
        <v>31</v>
      </c>
    </row>
    <row r="48" spans="2:11" ht="20.100000000000001" customHeight="1" thickBot="1" x14ac:dyDescent="0.25">
      <c r="B48" s="4" t="s">
        <v>234</v>
      </c>
      <c r="C48" s="19">
        <v>0</v>
      </c>
      <c r="D48" s="19">
        <v>2</v>
      </c>
      <c r="E48" s="19">
        <v>2</v>
      </c>
      <c r="F48" s="19">
        <v>1</v>
      </c>
      <c r="G48" s="19">
        <v>1</v>
      </c>
      <c r="H48" s="19">
        <v>2</v>
      </c>
      <c r="I48" s="19">
        <v>1</v>
      </c>
      <c r="J48" s="19">
        <v>3</v>
      </c>
      <c r="K48" s="19">
        <v>4</v>
      </c>
    </row>
    <row r="49" spans="2:11" ht="20.100000000000001" customHeight="1" thickBot="1" x14ac:dyDescent="0.25">
      <c r="B49" s="4" t="s">
        <v>235</v>
      </c>
      <c r="C49" s="19">
        <v>0</v>
      </c>
      <c r="D49" s="19">
        <v>0</v>
      </c>
      <c r="E49" s="19">
        <v>0</v>
      </c>
      <c r="F49" s="19">
        <v>6</v>
      </c>
      <c r="G49" s="19">
        <v>0</v>
      </c>
      <c r="H49" s="19">
        <v>6</v>
      </c>
      <c r="I49" s="19">
        <v>6</v>
      </c>
      <c r="J49" s="19">
        <v>0</v>
      </c>
      <c r="K49" s="19">
        <v>6</v>
      </c>
    </row>
    <row r="50" spans="2:11" ht="20.100000000000001" customHeight="1" thickBot="1" x14ac:dyDescent="0.25">
      <c r="B50" s="4" t="s">
        <v>236</v>
      </c>
      <c r="C50" s="19">
        <v>3</v>
      </c>
      <c r="D50" s="19">
        <v>0</v>
      </c>
      <c r="E50" s="19">
        <v>3</v>
      </c>
      <c r="F50" s="19">
        <v>2</v>
      </c>
      <c r="G50" s="19">
        <v>1</v>
      </c>
      <c r="H50" s="19">
        <v>3</v>
      </c>
      <c r="I50" s="19">
        <v>5</v>
      </c>
      <c r="J50" s="19">
        <v>1</v>
      </c>
      <c r="K50" s="19">
        <v>6</v>
      </c>
    </row>
    <row r="51" spans="2:11" ht="20.100000000000001" customHeight="1" thickBot="1" x14ac:dyDescent="0.25">
      <c r="B51" s="4" t="s">
        <v>237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</row>
    <row r="52" spans="2:11" ht="20.100000000000001" customHeight="1" thickBot="1" x14ac:dyDescent="0.25">
      <c r="B52" s="4" t="s">
        <v>238</v>
      </c>
      <c r="C52" s="19">
        <v>1</v>
      </c>
      <c r="D52" s="19">
        <v>0</v>
      </c>
      <c r="E52" s="19">
        <v>1</v>
      </c>
      <c r="F52" s="19">
        <v>0</v>
      </c>
      <c r="G52" s="19">
        <v>1</v>
      </c>
      <c r="H52" s="19">
        <v>1</v>
      </c>
      <c r="I52" s="19">
        <v>1</v>
      </c>
      <c r="J52" s="19">
        <v>1</v>
      </c>
      <c r="K52" s="19">
        <v>2</v>
      </c>
    </row>
    <row r="53" spans="2:11" ht="20.100000000000001" customHeight="1" thickBot="1" x14ac:dyDescent="0.25">
      <c r="B53" s="4" t="s">
        <v>239</v>
      </c>
      <c r="C53" s="19">
        <v>0</v>
      </c>
      <c r="D53" s="19">
        <v>0</v>
      </c>
      <c r="E53" s="19">
        <v>0</v>
      </c>
      <c r="F53" s="19">
        <v>0</v>
      </c>
      <c r="G53" s="19">
        <v>2</v>
      </c>
      <c r="H53" s="19">
        <v>2</v>
      </c>
      <c r="I53" s="19">
        <v>0</v>
      </c>
      <c r="J53" s="19">
        <v>2</v>
      </c>
      <c r="K53" s="19">
        <v>2</v>
      </c>
    </row>
    <row r="54" spans="2:11" ht="20.100000000000001" customHeight="1" thickBot="1" x14ac:dyDescent="0.25">
      <c r="B54" s="4" t="s">
        <v>240</v>
      </c>
      <c r="C54" s="19">
        <v>29</v>
      </c>
      <c r="D54" s="19">
        <v>12</v>
      </c>
      <c r="E54" s="19">
        <v>41</v>
      </c>
      <c r="F54" s="19">
        <v>49</v>
      </c>
      <c r="G54" s="19">
        <v>30</v>
      </c>
      <c r="H54" s="19">
        <v>79</v>
      </c>
      <c r="I54" s="19">
        <v>78</v>
      </c>
      <c r="J54" s="19">
        <v>42</v>
      </c>
      <c r="K54" s="19">
        <v>120</v>
      </c>
    </row>
    <row r="55" spans="2:11" ht="20.100000000000001" customHeight="1" thickBot="1" x14ac:dyDescent="0.25">
      <c r="B55" s="4" t="s">
        <v>241</v>
      </c>
      <c r="C55" s="19">
        <v>4</v>
      </c>
      <c r="D55" s="19">
        <v>0</v>
      </c>
      <c r="E55" s="19">
        <v>4</v>
      </c>
      <c r="F55" s="19">
        <v>18</v>
      </c>
      <c r="G55" s="19">
        <v>10</v>
      </c>
      <c r="H55" s="19">
        <v>28</v>
      </c>
      <c r="I55" s="19">
        <v>22</v>
      </c>
      <c r="J55" s="19">
        <v>10</v>
      </c>
      <c r="K55" s="19">
        <v>32</v>
      </c>
    </row>
    <row r="56" spans="2:11" ht="20.100000000000001" customHeight="1" thickBot="1" x14ac:dyDescent="0.25">
      <c r="B56" s="4" t="s">
        <v>242</v>
      </c>
      <c r="C56" s="19">
        <v>0</v>
      </c>
      <c r="D56" s="19">
        <v>0</v>
      </c>
      <c r="E56" s="19">
        <v>0</v>
      </c>
      <c r="F56" s="19">
        <v>18</v>
      </c>
      <c r="G56" s="19">
        <v>0</v>
      </c>
      <c r="H56" s="19">
        <v>18</v>
      </c>
      <c r="I56" s="19">
        <v>18</v>
      </c>
      <c r="J56" s="19">
        <v>0</v>
      </c>
      <c r="K56" s="19">
        <v>18</v>
      </c>
    </row>
    <row r="57" spans="2:11" ht="20.100000000000001" customHeight="1" thickBot="1" x14ac:dyDescent="0.25">
      <c r="B57" s="4" t="s">
        <v>243</v>
      </c>
      <c r="C57" s="19">
        <v>3</v>
      </c>
      <c r="D57" s="19">
        <v>0</v>
      </c>
      <c r="E57" s="19">
        <v>3</v>
      </c>
      <c r="F57" s="19">
        <v>1</v>
      </c>
      <c r="G57" s="19">
        <v>0</v>
      </c>
      <c r="H57" s="19">
        <v>1</v>
      </c>
      <c r="I57" s="19">
        <v>4</v>
      </c>
      <c r="J57" s="19">
        <v>0</v>
      </c>
      <c r="K57" s="19">
        <v>4</v>
      </c>
    </row>
    <row r="58" spans="2:11" ht="20.100000000000001" customHeight="1" thickBot="1" x14ac:dyDescent="0.25">
      <c r="B58" s="4" t="s">
        <v>269</v>
      </c>
      <c r="C58" s="19">
        <v>0</v>
      </c>
      <c r="D58" s="19">
        <v>0</v>
      </c>
      <c r="E58" s="19">
        <v>0</v>
      </c>
      <c r="F58" s="19">
        <v>3</v>
      </c>
      <c r="G58" s="19">
        <v>1</v>
      </c>
      <c r="H58" s="19">
        <v>4</v>
      </c>
      <c r="I58" s="19">
        <v>3</v>
      </c>
      <c r="J58" s="19">
        <v>1</v>
      </c>
      <c r="K58" s="19">
        <v>4</v>
      </c>
    </row>
    <row r="59" spans="2:11" ht="20.100000000000001" customHeight="1" thickBot="1" x14ac:dyDescent="0.25">
      <c r="B59" s="4" t="s">
        <v>245</v>
      </c>
      <c r="C59" s="19">
        <v>3</v>
      </c>
      <c r="D59" s="19">
        <v>0</v>
      </c>
      <c r="E59" s="19">
        <v>3</v>
      </c>
      <c r="F59" s="19">
        <v>17</v>
      </c>
      <c r="G59" s="19">
        <v>0</v>
      </c>
      <c r="H59" s="19">
        <v>17</v>
      </c>
      <c r="I59" s="19">
        <v>20</v>
      </c>
      <c r="J59" s="19">
        <v>0</v>
      </c>
      <c r="K59" s="19">
        <v>20</v>
      </c>
    </row>
    <row r="60" spans="2:11" ht="20.100000000000001" customHeight="1" thickBot="1" x14ac:dyDescent="0.25">
      <c r="B60" s="4" t="s">
        <v>246</v>
      </c>
      <c r="C60" s="19">
        <v>0</v>
      </c>
      <c r="D60" s="19">
        <v>0</v>
      </c>
      <c r="E60" s="19">
        <v>0</v>
      </c>
      <c r="F60" s="19">
        <v>1</v>
      </c>
      <c r="G60" s="19">
        <v>0</v>
      </c>
      <c r="H60" s="19">
        <v>1</v>
      </c>
      <c r="I60" s="19">
        <v>1</v>
      </c>
      <c r="J60" s="19">
        <v>0</v>
      </c>
      <c r="K60" s="19">
        <v>1</v>
      </c>
    </row>
    <row r="61" spans="2:11" ht="20.100000000000001" customHeight="1" thickBot="1" x14ac:dyDescent="0.25">
      <c r="B61" s="7" t="s">
        <v>22</v>
      </c>
      <c r="C61" s="9">
        <f>SUM(C11:C60)</f>
        <v>161</v>
      </c>
      <c r="D61" s="9">
        <f t="shared" ref="D61:K61" si="0">SUM(D11:D60)</f>
        <v>33</v>
      </c>
      <c r="E61" s="9">
        <f t="shared" si="0"/>
        <v>194</v>
      </c>
      <c r="F61" s="9">
        <f t="shared" si="0"/>
        <v>378</v>
      </c>
      <c r="G61" s="9">
        <f t="shared" si="0"/>
        <v>139</v>
      </c>
      <c r="H61" s="9">
        <f t="shared" si="0"/>
        <v>517</v>
      </c>
      <c r="I61" s="9">
        <f t="shared" si="0"/>
        <v>539</v>
      </c>
      <c r="J61" s="9">
        <f t="shared" si="0"/>
        <v>172</v>
      </c>
      <c r="K61" s="9">
        <f t="shared" si="0"/>
        <v>711</v>
      </c>
    </row>
    <row r="62" spans="2:11" x14ac:dyDescent="0.2">
      <c r="C62" s="49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E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1.125" customWidth="1"/>
    <col min="19" max="19" width="12.375" customWidth="1"/>
  </cols>
  <sheetData>
    <row r="9" spans="2:5" ht="44.25" customHeight="1" x14ac:dyDescent="0.2">
      <c r="B9" s="13"/>
      <c r="C9" s="95" t="s">
        <v>114</v>
      </c>
      <c r="D9" s="95"/>
      <c r="E9" s="95"/>
    </row>
    <row r="10" spans="2:5" ht="42.75" customHeight="1" thickBot="1" x14ac:dyDescent="0.25">
      <c r="B10" s="11"/>
      <c r="C10" s="20" t="s">
        <v>110</v>
      </c>
      <c r="D10" s="20" t="s">
        <v>109</v>
      </c>
      <c r="E10" s="20" t="s">
        <v>35</v>
      </c>
    </row>
    <row r="11" spans="2:5" ht="20.100000000000001" customHeight="1" thickBot="1" x14ac:dyDescent="0.25">
      <c r="B11" s="3" t="s">
        <v>197</v>
      </c>
      <c r="C11" s="18">
        <v>1</v>
      </c>
      <c r="D11" s="18">
        <v>0</v>
      </c>
      <c r="E11" s="18">
        <v>1</v>
      </c>
    </row>
    <row r="12" spans="2:5" ht="20.100000000000001" customHeight="1" thickBot="1" x14ac:dyDescent="0.25">
      <c r="B12" s="4" t="s">
        <v>198</v>
      </c>
      <c r="C12" s="19">
        <v>0</v>
      </c>
      <c r="D12" s="19">
        <v>2</v>
      </c>
      <c r="E12" s="19">
        <v>2</v>
      </c>
    </row>
    <row r="13" spans="2:5" ht="20.100000000000001" customHeight="1" thickBot="1" x14ac:dyDescent="0.25">
      <c r="B13" s="4" t="s">
        <v>199</v>
      </c>
      <c r="C13" s="19">
        <v>0</v>
      </c>
      <c r="D13" s="19">
        <v>0</v>
      </c>
      <c r="E13" s="19">
        <v>0</v>
      </c>
    </row>
    <row r="14" spans="2:5" ht="20.100000000000001" customHeight="1" thickBot="1" x14ac:dyDescent="0.25">
      <c r="B14" s="4" t="s">
        <v>200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201</v>
      </c>
      <c r="C15" s="19">
        <v>0</v>
      </c>
      <c r="D15" s="19">
        <v>0</v>
      </c>
      <c r="E15" s="19">
        <v>0</v>
      </c>
    </row>
    <row r="16" spans="2:5" ht="20.100000000000001" customHeight="1" thickBot="1" x14ac:dyDescent="0.25">
      <c r="B16" s="4" t="s">
        <v>202</v>
      </c>
      <c r="C16" s="19">
        <v>1</v>
      </c>
      <c r="D16" s="19">
        <v>0</v>
      </c>
      <c r="E16" s="19">
        <v>1</v>
      </c>
    </row>
    <row r="17" spans="2:5" ht="20.100000000000001" customHeight="1" thickBot="1" x14ac:dyDescent="0.25">
      <c r="B17" s="4" t="s">
        <v>203</v>
      </c>
      <c r="C17" s="19">
        <v>4</v>
      </c>
      <c r="D17" s="19">
        <v>1</v>
      </c>
      <c r="E17" s="19">
        <v>5</v>
      </c>
    </row>
    <row r="18" spans="2:5" ht="20.100000000000001" customHeight="1" thickBot="1" x14ac:dyDescent="0.25">
      <c r="B18" s="4" t="s">
        <v>204</v>
      </c>
      <c r="C18" s="19">
        <v>1</v>
      </c>
      <c r="D18" s="19">
        <v>4</v>
      </c>
      <c r="E18" s="19">
        <v>5</v>
      </c>
    </row>
    <row r="19" spans="2:5" ht="20.100000000000001" customHeight="1" thickBot="1" x14ac:dyDescent="0.25">
      <c r="B19" s="4" t="s">
        <v>205</v>
      </c>
      <c r="C19" s="19">
        <v>0</v>
      </c>
      <c r="D19" s="19">
        <v>0</v>
      </c>
      <c r="E19" s="19">
        <v>0</v>
      </c>
    </row>
    <row r="20" spans="2:5" ht="20.100000000000001" customHeight="1" thickBot="1" x14ac:dyDescent="0.25">
      <c r="B20" s="4" t="s">
        <v>206</v>
      </c>
      <c r="C20" s="19">
        <v>0</v>
      </c>
      <c r="D20" s="19">
        <v>0</v>
      </c>
      <c r="E20" s="19">
        <v>0</v>
      </c>
    </row>
    <row r="21" spans="2:5" ht="20.100000000000001" customHeight="1" thickBot="1" x14ac:dyDescent="0.25">
      <c r="B21" s="4" t="s">
        <v>207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208</v>
      </c>
      <c r="C22" s="19">
        <v>0</v>
      </c>
      <c r="D22" s="19">
        <v>1</v>
      </c>
      <c r="E22" s="19">
        <v>1</v>
      </c>
    </row>
    <row r="23" spans="2:5" ht="20.100000000000001" customHeight="1" thickBot="1" x14ac:dyDescent="0.25">
      <c r="B23" s="4" t="s">
        <v>209</v>
      </c>
      <c r="C23" s="19">
        <v>0</v>
      </c>
      <c r="D23" s="19">
        <v>0</v>
      </c>
      <c r="E23" s="19">
        <v>0</v>
      </c>
    </row>
    <row r="24" spans="2:5" ht="20.100000000000001" customHeight="1" thickBot="1" x14ac:dyDescent="0.25">
      <c r="B24" s="4" t="s">
        <v>210</v>
      </c>
      <c r="C24" s="19">
        <v>1</v>
      </c>
      <c r="D24" s="19">
        <v>0</v>
      </c>
      <c r="E24" s="19">
        <v>1</v>
      </c>
    </row>
    <row r="25" spans="2:5" ht="20.100000000000001" customHeight="1" thickBot="1" x14ac:dyDescent="0.25">
      <c r="B25" s="4" t="s">
        <v>211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212</v>
      </c>
      <c r="C26" s="27">
        <v>0</v>
      </c>
      <c r="D26" s="27">
        <v>1</v>
      </c>
      <c r="E26" s="27">
        <v>1</v>
      </c>
    </row>
    <row r="27" spans="2:5" ht="20.100000000000001" customHeight="1" thickBot="1" x14ac:dyDescent="0.25">
      <c r="B27" s="6" t="s">
        <v>213</v>
      </c>
      <c r="C27" s="29">
        <v>0</v>
      </c>
      <c r="D27" s="29">
        <v>0</v>
      </c>
      <c r="E27" s="29">
        <v>0</v>
      </c>
    </row>
    <row r="28" spans="2:5" ht="20.100000000000001" customHeight="1" thickBot="1" x14ac:dyDescent="0.25">
      <c r="B28" s="4" t="s">
        <v>214</v>
      </c>
      <c r="C28" s="29">
        <v>0</v>
      </c>
      <c r="D28" s="29">
        <v>0</v>
      </c>
      <c r="E28" s="29">
        <v>0</v>
      </c>
    </row>
    <row r="29" spans="2:5" ht="20.100000000000001" customHeight="1" thickBot="1" x14ac:dyDescent="0.25">
      <c r="B29" s="4" t="s">
        <v>215</v>
      </c>
      <c r="C29" s="28">
        <v>0</v>
      </c>
      <c r="D29" s="28">
        <v>0</v>
      </c>
      <c r="E29" s="28">
        <v>0</v>
      </c>
    </row>
    <row r="30" spans="2:5" ht="20.100000000000001" customHeight="1" thickBot="1" x14ac:dyDescent="0.25">
      <c r="B30" s="4" t="s">
        <v>216</v>
      </c>
      <c r="C30" s="19">
        <v>0</v>
      </c>
      <c r="D30" s="19">
        <v>0</v>
      </c>
      <c r="E30" s="19">
        <v>0</v>
      </c>
    </row>
    <row r="31" spans="2:5" ht="20.100000000000001" customHeight="1" thickBot="1" x14ac:dyDescent="0.25">
      <c r="B31" s="4" t="s">
        <v>217</v>
      </c>
      <c r="C31" s="19">
        <v>0</v>
      </c>
      <c r="D31" s="19">
        <v>0</v>
      </c>
      <c r="E31" s="19">
        <v>0</v>
      </c>
    </row>
    <row r="32" spans="2:5" ht="20.100000000000001" customHeight="1" thickBot="1" x14ac:dyDescent="0.25">
      <c r="B32" s="4" t="s">
        <v>218</v>
      </c>
      <c r="C32" s="19">
        <v>1</v>
      </c>
      <c r="D32" s="19">
        <v>1</v>
      </c>
      <c r="E32" s="19">
        <v>2</v>
      </c>
    </row>
    <row r="33" spans="2:5" ht="20.100000000000001" customHeight="1" thickBot="1" x14ac:dyDescent="0.25">
      <c r="B33" s="4" t="s">
        <v>219</v>
      </c>
      <c r="C33" s="19">
        <v>0</v>
      </c>
      <c r="D33" s="19">
        <v>0</v>
      </c>
      <c r="E33" s="19">
        <v>0</v>
      </c>
    </row>
    <row r="34" spans="2:5" ht="20.100000000000001" customHeight="1" thickBot="1" x14ac:dyDescent="0.25">
      <c r="B34" s="4" t="s">
        <v>220</v>
      </c>
      <c r="C34" s="19">
        <v>0</v>
      </c>
      <c r="D34" s="19">
        <v>0</v>
      </c>
      <c r="E34" s="19">
        <v>0</v>
      </c>
    </row>
    <row r="35" spans="2:5" ht="20.100000000000001" customHeight="1" thickBot="1" x14ac:dyDescent="0.25">
      <c r="B35" s="4" t="s">
        <v>221</v>
      </c>
      <c r="C35" s="19">
        <v>0</v>
      </c>
      <c r="D35" s="19">
        <v>0</v>
      </c>
      <c r="E35" s="19">
        <v>0</v>
      </c>
    </row>
    <row r="36" spans="2:5" ht="20.100000000000001" customHeight="1" thickBot="1" x14ac:dyDescent="0.25">
      <c r="B36" s="4" t="s">
        <v>222</v>
      </c>
      <c r="C36" s="19">
        <v>1</v>
      </c>
      <c r="D36" s="19">
        <v>0</v>
      </c>
      <c r="E36" s="19">
        <v>1</v>
      </c>
    </row>
    <row r="37" spans="2:5" ht="20.100000000000001" customHeight="1" thickBot="1" x14ac:dyDescent="0.25">
      <c r="B37" s="4" t="s">
        <v>223</v>
      </c>
      <c r="C37" s="19">
        <v>0</v>
      </c>
      <c r="D37" s="19">
        <v>1</v>
      </c>
      <c r="E37" s="19">
        <v>1</v>
      </c>
    </row>
    <row r="38" spans="2:5" ht="20.100000000000001" customHeight="1" thickBot="1" x14ac:dyDescent="0.25">
      <c r="B38" s="4" t="s">
        <v>224</v>
      </c>
      <c r="C38" s="19">
        <v>0</v>
      </c>
      <c r="D38" s="19">
        <v>0</v>
      </c>
      <c r="E38" s="19">
        <v>0</v>
      </c>
    </row>
    <row r="39" spans="2:5" ht="20.100000000000001" customHeight="1" thickBot="1" x14ac:dyDescent="0.25">
      <c r="B39" s="4" t="s">
        <v>225</v>
      </c>
      <c r="C39" s="19">
        <v>0</v>
      </c>
      <c r="D39" s="19">
        <v>2</v>
      </c>
      <c r="E39" s="19">
        <v>2</v>
      </c>
    </row>
    <row r="40" spans="2:5" ht="20.100000000000001" customHeight="1" thickBot="1" x14ac:dyDescent="0.25">
      <c r="B40" s="4" t="s">
        <v>226</v>
      </c>
      <c r="C40" s="19">
        <v>0</v>
      </c>
      <c r="D40" s="19">
        <v>0</v>
      </c>
      <c r="E40" s="19">
        <v>0</v>
      </c>
    </row>
    <row r="41" spans="2:5" ht="20.100000000000001" customHeight="1" thickBot="1" x14ac:dyDescent="0.25">
      <c r="B41" s="4" t="s">
        <v>227</v>
      </c>
      <c r="C41" s="19">
        <v>5</v>
      </c>
      <c r="D41" s="19">
        <v>12</v>
      </c>
      <c r="E41" s="19">
        <v>17</v>
      </c>
    </row>
    <row r="42" spans="2:5" ht="20.100000000000001" customHeight="1" thickBot="1" x14ac:dyDescent="0.25">
      <c r="B42" s="4" t="s">
        <v>228</v>
      </c>
      <c r="C42" s="19">
        <v>2</v>
      </c>
      <c r="D42" s="19">
        <v>0</v>
      </c>
      <c r="E42" s="19">
        <v>2</v>
      </c>
    </row>
    <row r="43" spans="2:5" ht="20.100000000000001" customHeight="1" thickBot="1" x14ac:dyDescent="0.25">
      <c r="B43" s="4" t="s">
        <v>229</v>
      </c>
      <c r="C43" s="19">
        <v>0</v>
      </c>
      <c r="D43" s="19">
        <v>0</v>
      </c>
      <c r="E43" s="19">
        <v>0</v>
      </c>
    </row>
    <row r="44" spans="2:5" ht="20.100000000000001" customHeight="1" thickBot="1" x14ac:dyDescent="0.25">
      <c r="B44" s="4" t="s">
        <v>230</v>
      </c>
      <c r="C44" s="19">
        <v>10</v>
      </c>
      <c r="D44" s="19">
        <v>7</v>
      </c>
      <c r="E44" s="19">
        <v>17</v>
      </c>
    </row>
    <row r="45" spans="2:5" ht="20.100000000000001" customHeight="1" thickBot="1" x14ac:dyDescent="0.25">
      <c r="B45" s="4" t="s">
        <v>231</v>
      </c>
      <c r="C45" s="19">
        <v>2</v>
      </c>
      <c r="D45" s="19">
        <v>0</v>
      </c>
      <c r="E45" s="19">
        <v>2</v>
      </c>
    </row>
    <row r="46" spans="2:5" ht="20.100000000000001" customHeight="1" thickBot="1" x14ac:dyDescent="0.25">
      <c r="B46" s="4" t="s">
        <v>232</v>
      </c>
      <c r="C46" s="19">
        <v>0</v>
      </c>
      <c r="D46" s="19">
        <v>1</v>
      </c>
      <c r="E46" s="19">
        <v>1</v>
      </c>
    </row>
    <row r="47" spans="2:5" ht="20.100000000000001" customHeight="1" thickBot="1" x14ac:dyDescent="0.25">
      <c r="B47" s="4" t="s">
        <v>233</v>
      </c>
      <c r="C47" s="19">
        <v>1</v>
      </c>
      <c r="D47" s="19">
        <v>10</v>
      </c>
      <c r="E47" s="19">
        <v>11</v>
      </c>
    </row>
    <row r="48" spans="2:5" ht="20.100000000000001" customHeight="1" thickBot="1" x14ac:dyDescent="0.25">
      <c r="B48" s="4" t="s">
        <v>234</v>
      </c>
      <c r="C48" s="19">
        <v>0</v>
      </c>
      <c r="D48" s="19">
        <v>0</v>
      </c>
      <c r="E48" s="19">
        <v>0</v>
      </c>
    </row>
    <row r="49" spans="2:5" ht="20.100000000000001" customHeight="1" thickBot="1" x14ac:dyDescent="0.25">
      <c r="B49" s="4" t="s">
        <v>235</v>
      </c>
      <c r="C49" s="19">
        <v>0</v>
      </c>
      <c r="D49" s="19">
        <v>0</v>
      </c>
      <c r="E49" s="19">
        <v>0</v>
      </c>
    </row>
    <row r="50" spans="2:5" ht="20.100000000000001" customHeight="1" thickBot="1" x14ac:dyDescent="0.25">
      <c r="B50" s="4" t="s">
        <v>236</v>
      </c>
      <c r="C50" s="19">
        <v>2</v>
      </c>
      <c r="D50" s="19">
        <v>3</v>
      </c>
      <c r="E50" s="19">
        <v>5</v>
      </c>
    </row>
    <row r="51" spans="2:5" ht="20.100000000000001" customHeight="1" thickBot="1" x14ac:dyDescent="0.25">
      <c r="B51" s="4" t="s">
        <v>237</v>
      </c>
      <c r="C51" s="19">
        <v>0</v>
      </c>
      <c r="D51" s="19">
        <v>0</v>
      </c>
      <c r="E51" s="19">
        <v>0</v>
      </c>
    </row>
    <row r="52" spans="2:5" ht="20.100000000000001" customHeight="1" thickBot="1" x14ac:dyDescent="0.25">
      <c r="B52" s="4" t="s">
        <v>238</v>
      </c>
      <c r="C52" s="19">
        <v>0</v>
      </c>
      <c r="D52" s="19">
        <v>0</v>
      </c>
      <c r="E52" s="19">
        <v>0</v>
      </c>
    </row>
    <row r="53" spans="2:5" ht="20.100000000000001" customHeight="1" thickBot="1" x14ac:dyDescent="0.25">
      <c r="B53" s="4" t="s">
        <v>239</v>
      </c>
      <c r="C53" s="19">
        <v>1</v>
      </c>
      <c r="D53" s="19">
        <v>0</v>
      </c>
      <c r="E53" s="19">
        <v>1</v>
      </c>
    </row>
    <row r="54" spans="2:5" ht="20.100000000000001" customHeight="1" thickBot="1" x14ac:dyDescent="0.25">
      <c r="B54" s="4" t="s">
        <v>240</v>
      </c>
      <c r="C54" s="19">
        <v>4</v>
      </c>
      <c r="D54" s="19">
        <v>14</v>
      </c>
      <c r="E54" s="19">
        <v>18</v>
      </c>
    </row>
    <row r="55" spans="2:5" ht="20.100000000000001" customHeight="1" thickBot="1" x14ac:dyDescent="0.25">
      <c r="B55" s="4" t="s">
        <v>241</v>
      </c>
      <c r="C55" s="19">
        <v>0</v>
      </c>
      <c r="D55" s="19">
        <v>0</v>
      </c>
      <c r="E55" s="19">
        <v>0</v>
      </c>
    </row>
    <row r="56" spans="2:5" ht="20.100000000000001" customHeight="1" thickBot="1" x14ac:dyDescent="0.25">
      <c r="B56" s="4" t="s">
        <v>242</v>
      </c>
      <c r="C56" s="19">
        <v>0</v>
      </c>
      <c r="D56" s="19">
        <v>0</v>
      </c>
      <c r="E56" s="19">
        <v>0</v>
      </c>
    </row>
    <row r="57" spans="2:5" ht="20.100000000000001" customHeight="1" thickBot="1" x14ac:dyDescent="0.25">
      <c r="B57" s="4" t="s">
        <v>243</v>
      </c>
      <c r="C57" s="19">
        <v>0</v>
      </c>
      <c r="D57" s="19">
        <v>0</v>
      </c>
      <c r="E57" s="19">
        <v>0</v>
      </c>
    </row>
    <row r="58" spans="2:5" ht="20.100000000000001" customHeight="1" thickBot="1" x14ac:dyDescent="0.25">
      <c r="B58" s="4" t="s">
        <v>269</v>
      </c>
      <c r="C58" s="19">
        <v>0</v>
      </c>
      <c r="D58" s="19">
        <v>0</v>
      </c>
      <c r="E58" s="19">
        <v>0</v>
      </c>
    </row>
    <row r="59" spans="2:5" ht="20.100000000000001" customHeight="1" thickBot="1" x14ac:dyDescent="0.25">
      <c r="B59" s="4" t="s">
        <v>245</v>
      </c>
      <c r="C59" s="19">
        <v>1</v>
      </c>
      <c r="D59" s="19">
        <v>0</v>
      </c>
      <c r="E59" s="19">
        <v>1</v>
      </c>
    </row>
    <row r="60" spans="2:5" ht="20.100000000000001" customHeight="1" thickBot="1" x14ac:dyDescent="0.25">
      <c r="B60" s="4" t="s">
        <v>246</v>
      </c>
      <c r="C60" s="19">
        <v>0</v>
      </c>
      <c r="D60" s="19">
        <v>1</v>
      </c>
      <c r="E60" s="19">
        <v>1</v>
      </c>
    </row>
    <row r="61" spans="2:5" ht="20.100000000000001" customHeight="1" thickBot="1" x14ac:dyDescent="0.25">
      <c r="B61" s="7" t="s">
        <v>22</v>
      </c>
      <c r="C61" s="9">
        <f>SUM(C11:C60)</f>
        <v>38</v>
      </c>
      <c r="D61" s="9">
        <f t="shared" ref="D61:E61" si="0">SUM(D11:D60)</f>
        <v>61</v>
      </c>
      <c r="E61" s="9">
        <f t="shared" si="0"/>
        <v>99</v>
      </c>
    </row>
    <row r="63" spans="2:5" x14ac:dyDescent="0.2">
      <c r="C63" s="49"/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68"/>
  <sheetViews>
    <sheetView zoomScaleNormal="100"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1.875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58.5" customHeight="1" x14ac:dyDescent="0.2"/>
    <row r="12" spans="2:32" ht="41.25" customHeight="1" x14ac:dyDescent="0.2">
      <c r="C12" s="95" t="s">
        <v>171</v>
      </c>
      <c r="D12" s="95"/>
      <c r="E12" s="95"/>
      <c r="F12" s="95"/>
      <c r="G12" s="95"/>
      <c r="H12" s="95" t="s">
        <v>172</v>
      </c>
      <c r="I12" s="95"/>
      <c r="J12" s="95"/>
      <c r="K12" s="95"/>
      <c r="L12" s="95"/>
      <c r="M12" s="95" t="s">
        <v>173</v>
      </c>
      <c r="N12" s="95"/>
      <c r="O12" s="95"/>
      <c r="P12" s="95"/>
      <c r="Q12" s="95"/>
      <c r="R12" s="95" t="s">
        <v>174</v>
      </c>
      <c r="S12" s="95"/>
      <c r="T12" s="95"/>
      <c r="U12" s="95"/>
      <c r="V12" s="95"/>
      <c r="W12" s="95" t="s">
        <v>175</v>
      </c>
      <c r="X12" s="95"/>
      <c r="Y12" s="95"/>
      <c r="Z12" s="95"/>
      <c r="AA12" s="95"/>
      <c r="AB12" s="95" t="s">
        <v>35</v>
      </c>
      <c r="AC12" s="95"/>
      <c r="AD12" s="95"/>
      <c r="AE12" s="95"/>
      <c r="AF12" s="95"/>
    </row>
    <row r="13" spans="2:32" ht="28.5" customHeight="1" x14ac:dyDescent="0.2">
      <c r="C13" s="96" t="s">
        <v>60</v>
      </c>
      <c r="D13" s="96" t="s">
        <v>176</v>
      </c>
      <c r="E13" s="96"/>
      <c r="F13" s="96"/>
      <c r="G13" s="96" t="s">
        <v>177</v>
      </c>
      <c r="H13" s="96" t="s">
        <v>60</v>
      </c>
      <c r="I13" s="96" t="s">
        <v>176</v>
      </c>
      <c r="J13" s="96"/>
      <c r="K13" s="96"/>
      <c r="L13" s="96" t="s">
        <v>177</v>
      </c>
      <c r="M13" s="96" t="s">
        <v>60</v>
      </c>
      <c r="N13" s="96" t="s">
        <v>176</v>
      </c>
      <c r="O13" s="96"/>
      <c r="P13" s="96"/>
      <c r="Q13" s="96" t="s">
        <v>177</v>
      </c>
      <c r="R13" s="96" t="s">
        <v>60</v>
      </c>
      <c r="S13" s="96" t="s">
        <v>176</v>
      </c>
      <c r="T13" s="96"/>
      <c r="U13" s="96"/>
      <c r="V13" s="96" t="s">
        <v>177</v>
      </c>
      <c r="W13" s="96" t="s">
        <v>60</v>
      </c>
      <c r="X13" s="96" t="s">
        <v>176</v>
      </c>
      <c r="Y13" s="96"/>
      <c r="Z13" s="96"/>
      <c r="AA13" s="96" t="s">
        <v>177</v>
      </c>
      <c r="AB13" s="96" t="s">
        <v>60</v>
      </c>
      <c r="AC13" s="96" t="s">
        <v>176</v>
      </c>
      <c r="AD13" s="96"/>
      <c r="AE13" s="96"/>
      <c r="AF13" s="96" t="s">
        <v>177</v>
      </c>
    </row>
    <row r="14" spans="2:32" ht="28.5" customHeight="1" thickBot="1" x14ac:dyDescent="0.25">
      <c r="C14" s="96"/>
      <c r="D14" s="30" t="s">
        <v>178</v>
      </c>
      <c r="E14" s="30" t="s">
        <v>179</v>
      </c>
      <c r="F14" s="30" t="s">
        <v>180</v>
      </c>
      <c r="G14" s="96"/>
      <c r="H14" s="96"/>
      <c r="I14" s="30" t="s">
        <v>178</v>
      </c>
      <c r="J14" s="30" t="s">
        <v>179</v>
      </c>
      <c r="K14" s="30" t="s">
        <v>180</v>
      </c>
      <c r="L14" s="96"/>
      <c r="M14" s="96"/>
      <c r="N14" s="30" t="s">
        <v>178</v>
      </c>
      <c r="O14" s="30" t="s">
        <v>179</v>
      </c>
      <c r="P14" s="30" t="s">
        <v>180</v>
      </c>
      <c r="Q14" s="96"/>
      <c r="R14" s="96"/>
      <c r="S14" s="30" t="s">
        <v>178</v>
      </c>
      <c r="T14" s="30" t="s">
        <v>179</v>
      </c>
      <c r="U14" s="30" t="s">
        <v>180</v>
      </c>
      <c r="V14" s="96"/>
      <c r="W14" s="96"/>
      <c r="X14" s="30" t="s">
        <v>178</v>
      </c>
      <c r="Y14" s="30" t="s">
        <v>179</v>
      </c>
      <c r="Z14" s="30" t="s">
        <v>180</v>
      </c>
      <c r="AA14" s="96"/>
      <c r="AB14" s="96"/>
      <c r="AC14" s="30" t="s">
        <v>178</v>
      </c>
      <c r="AD14" s="30" t="s">
        <v>179</v>
      </c>
      <c r="AE14" s="30" t="s">
        <v>180</v>
      </c>
      <c r="AF14" s="96"/>
    </row>
    <row r="15" spans="2:32" ht="20.100000000000001" customHeight="1" thickBot="1" x14ac:dyDescent="0.25">
      <c r="B15" s="3" t="s">
        <v>197</v>
      </c>
      <c r="C15" s="18">
        <v>1220</v>
      </c>
      <c r="D15" s="18">
        <v>1</v>
      </c>
      <c r="E15" s="18">
        <v>1127</v>
      </c>
      <c r="F15" s="18">
        <v>92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48</v>
      </c>
      <c r="N15" s="18">
        <v>0</v>
      </c>
      <c r="O15" s="18">
        <v>48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1268</v>
      </c>
      <c r="AC15" s="18">
        <v>1</v>
      </c>
      <c r="AD15" s="18">
        <v>1175</v>
      </c>
      <c r="AE15" s="18">
        <v>92</v>
      </c>
      <c r="AF15" s="18">
        <v>0</v>
      </c>
    </row>
    <row r="16" spans="2:32" ht="20.100000000000001" customHeight="1" thickBot="1" x14ac:dyDescent="0.25">
      <c r="B16" s="4" t="s">
        <v>198</v>
      </c>
      <c r="C16" s="19">
        <v>925</v>
      </c>
      <c r="D16" s="19">
        <v>0</v>
      </c>
      <c r="E16" s="19">
        <v>810</v>
      </c>
      <c r="F16" s="19">
        <v>115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42</v>
      </c>
      <c r="N16" s="19">
        <v>0</v>
      </c>
      <c r="O16" s="19">
        <v>38</v>
      </c>
      <c r="P16" s="19">
        <v>4</v>
      </c>
      <c r="Q16" s="19">
        <v>0</v>
      </c>
      <c r="R16" s="19">
        <v>1</v>
      </c>
      <c r="S16" s="19">
        <v>0</v>
      </c>
      <c r="T16" s="19">
        <v>1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968</v>
      </c>
      <c r="AC16" s="19">
        <v>0</v>
      </c>
      <c r="AD16" s="19">
        <v>849</v>
      </c>
      <c r="AE16" s="19">
        <v>119</v>
      </c>
      <c r="AF16" s="19">
        <v>0</v>
      </c>
    </row>
    <row r="17" spans="2:32" ht="20.100000000000001" customHeight="1" thickBot="1" x14ac:dyDescent="0.25">
      <c r="B17" s="4" t="s">
        <v>199</v>
      </c>
      <c r="C17" s="19">
        <v>446</v>
      </c>
      <c r="D17" s="19">
        <v>1</v>
      </c>
      <c r="E17" s="19">
        <v>372</v>
      </c>
      <c r="F17" s="19">
        <v>73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10</v>
      </c>
      <c r="N17" s="19">
        <v>0</v>
      </c>
      <c r="O17" s="19">
        <v>10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456</v>
      </c>
      <c r="AC17" s="19">
        <v>1</v>
      </c>
      <c r="AD17" s="19">
        <v>382</v>
      </c>
      <c r="AE17" s="19">
        <v>73</v>
      </c>
      <c r="AF17" s="19">
        <v>0</v>
      </c>
    </row>
    <row r="18" spans="2:32" ht="20.100000000000001" customHeight="1" thickBot="1" x14ac:dyDescent="0.25">
      <c r="B18" s="4" t="s">
        <v>200</v>
      </c>
      <c r="C18" s="19">
        <v>767</v>
      </c>
      <c r="D18" s="19">
        <v>0</v>
      </c>
      <c r="E18" s="19">
        <v>763</v>
      </c>
      <c r="F18" s="19">
        <v>4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99</v>
      </c>
      <c r="N18" s="19">
        <v>0</v>
      </c>
      <c r="O18" s="19">
        <v>99</v>
      </c>
      <c r="P18" s="19">
        <v>0</v>
      </c>
      <c r="Q18" s="19">
        <v>0</v>
      </c>
      <c r="R18" s="19">
        <v>78</v>
      </c>
      <c r="S18" s="19">
        <v>0</v>
      </c>
      <c r="T18" s="19">
        <v>78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944</v>
      </c>
      <c r="AC18" s="19">
        <v>0</v>
      </c>
      <c r="AD18" s="19">
        <v>940</v>
      </c>
      <c r="AE18" s="19">
        <v>4</v>
      </c>
      <c r="AF18" s="19">
        <v>0</v>
      </c>
    </row>
    <row r="19" spans="2:32" ht="20.100000000000001" customHeight="1" thickBot="1" x14ac:dyDescent="0.25">
      <c r="B19" s="4" t="s">
        <v>201</v>
      </c>
      <c r="C19" s="19">
        <v>586</v>
      </c>
      <c r="D19" s="19">
        <v>1</v>
      </c>
      <c r="E19" s="19">
        <v>527</v>
      </c>
      <c r="F19" s="19">
        <v>58</v>
      </c>
      <c r="G19" s="19">
        <v>0</v>
      </c>
      <c r="H19" s="19">
        <v>3</v>
      </c>
      <c r="I19" s="19">
        <v>1</v>
      </c>
      <c r="J19" s="19">
        <v>2</v>
      </c>
      <c r="K19" s="19">
        <v>0</v>
      </c>
      <c r="L19" s="19">
        <v>0</v>
      </c>
      <c r="M19" s="19">
        <v>5</v>
      </c>
      <c r="N19" s="19">
        <v>0</v>
      </c>
      <c r="O19" s="19">
        <v>0</v>
      </c>
      <c r="P19" s="19">
        <v>5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594</v>
      </c>
      <c r="AC19" s="19">
        <v>2</v>
      </c>
      <c r="AD19" s="19">
        <v>529</v>
      </c>
      <c r="AE19" s="19">
        <v>63</v>
      </c>
      <c r="AF19" s="19">
        <v>0</v>
      </c>
    </row>
    <row r="20" spans="2:32" ht="20.100000000000001" customHeight="1" thickBot="1" x14ac:dyDescent="0.25">
      <c r="B20" s="4" t="s">
        <v>202</v>
      </c>
      <c r="C20" s="19">
        <v>391</v>
      </c>
      <c r="D20" s="19">
        <v>0</v>
      </c>
      <c r="E20" s="19">
        <v>317</v>
      </c>
      <c r="F20" s="19">
        <v>74</v>
      </c>
      <c r="G20" s="19">
        <v>0</v>
      </c>
      <c r="H20" s="19">
        <v>3</v>
      </c>
      <c r="I20" s="19">
        <v>0</v>
      </c>
      <c r="J20" s="19">
        <v>3</v>
      </c>
      <c r="K20" s="19">
        <v>0</v>
      </c>
      <c r="L20" s="19">
        <v>0</v>
      </c>
      <c r="M20" s="19">
        <v>37</v>
      </c>
      <c r="N20" s="19">
        <v>0</v>
      </c>
      <c r="O20" s="19">
        <v>37</v>
      </c>
      <c r="P20" s="19">
        <v>0</v>
      </c>
      <c r="Q20" s="19">
        <v>0</v>
      </c>
      <c r="R20" s="19">
        <v>14</v>
      </c>
      <c r="S20" s="19">
        <v>0</v>
      </c>
      <c r="T20" s="19">
        <v>14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445</v>
      </c>
      <c r="AC20" s="19">
        <v>0</v>
      </c>
      <c r="AD20" s="19">
        <v>371</v>
      </c>
      <c r="AE20" s="19">
        <v>74</v>
      </c>
      <c r="AF20" s="19">
        <v>0</v>
      </c>
    </row>
    <row r="21" spans="2:32" ht="20.100000000000001" customHeight="1" thickBot="1" x14ac:dyDescent="0.25">
      <c r="B21" s="4" t="s">
        <v>203</v>
      </c>
      <c r="C21" s="19">
        <v>1699</v>
      </c>
      <c r="D21" s="19">
        <v>0</v>
      </c>
      <c r="E21" s="19">
        <v>1263</v>
      </c>
      <c r="F21" s="19">
        <v>436</v>
      </c>
      <c r="G21" s="19">
        <v>0</v>
      </c>
      <c r="H21" s="19">
        <v>2</v>
      </c>
      <c r="I21" s="19">
        <v>0</v>
      </c>
      <c r="J21" s="19">
        <v>2</v>
      </c>
      <c r="K21" s="19">
        <v>0</v>
      </c>
      <c r="L21" s="19">
        <v>0</v>
      </c>
      <c r="M21" s="19">
        <v>45</v>
      </c>
      <c r="N21" s="19">
        <v>0</v>
      </c>
      <c r="O21" s="19">
        <v>45</v>
      </c>
      <c r="P21" s="19">
        <v>0</v>
      </c>
      <c r="Q21" s="19">
        <v>0</v>
      </c>
      <c r="R21" s="19">
        <v>5</v>
      </c>
      <c r="S21" s="19">
        <v>0</v>
      </c>
      <c r="T21" s="19">
        <v>5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1751</v>
      </c>
      <c r="AC21" s="19">
        <v>0</v>
      </c>
      <c r="AD21" s="19">
        <v>1315</v>
      </c>
      <c r="AE21" s="19">
        <v>436</v>
      </c>
      <c r="AF21" s="19">
        <v>0</v>
      </c>
    </row>
    <row r="22" spans="2:32" ht="20.100000000000001" customHeight="1" thickBot="1" x14ac:dyDescent="0.25">
      <c r="B22" s="4" t="s">
        <v>204</v>
      </c>
      <c r="C22" s="19">
        <v>1979</v>
      </c>
      <c r="D22" s="19">
        <v>77</v>
      </c>
      <c r="E22" s="19">
        <v>864</v>
      </c>
      <c r="F22" s="19">
        <v>1038</v>
      </c>
      <c r="G22" s="19">
        <v>0</v>
      </c>
      <c r="H22" s="19">
        <v>1</v>
      </c>
      <c r="I22" s="19">
        <v>0</v>
      </c>
      <c r="J22" s="19">
        <v>0</v>
      </c>
      <c r="K22" s="19">
        <v>1</v>
      </c>
      <c r="L22" s="19">
        <v>0</v>
      </c>
      <c r="M22" s="19">
        <v>15</v>
      </c>
      <c r="N22" s="19">
        <v>0</v>
      </c>
      <c r="O22" s="19">
        <v>14</v>
      </c>
      <c r="P22" s="19">
        <v>1</v>
      </c>
      <c r="Q22" s="19">
        <v>0</v>
      </c>
      <c r="R22" s="19">
        <v>3</v>
      </c>
      <c r="S22" s="19">
        <v>0</v>
      </c>
      <c r="T22" s="19">
        <v>3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1998</v>
      </c>
      <c r="AC22" s="19">
        <v>77</v>
      </c>
      <c r="AD22" s="19">
        <v>881</v>
      </c>
      <c r="AE22" s="19">
        <v>1040</v>
      </c>
      <c r="AF22" s="19">
        <v>0</v>
      </c>
    </row>
    <row r="23" spans="2:32" ht="20.100000000000001" customHeight="1" thickBot="1" x14ac:dyDescent="0.25">
      <c r="B23" s="4" t="s">
        <v>205</v>
      </c>
      <c r="C23" s="19">
        <v>177</v>
      </c>
      <c r="D23" s="19">
        <v>0</v>
      </c>
      <c r="E23" s="19">
        <v>149</v>
      </c>
      <c r="F23" s="19">
        <v>28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17</v>
      </c>
      <c r="N23" s="19">
        <v>0</v>
      </c>
      <c r="O23" s="19">
        <v>16</v>
      </c>
      <c r="P23" s="19">
        <v>1</v>
      </c>
      <c r="Q23" s="19">
        <v>0</v>
      </c>
      <c r="R23" s="19">
        <v>9</v>
      </c>
      <c r="S23" s="19">
        <v>0</v>
      </c>
      <c r="T23" s="19">
        <v>9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203</v>
      </c>
      <c r="AC23" s="19">
        <v>0</v>
      </c>
      <c r="AD23" s="19">
        <v>174</v>
      </c>
      <c r="AE23" s="19">
        <v>29</v>
      </c>
      <c r="AF23" s="19">
        <v>0</v>
      </c>
    </row>
    <row r="24" spans="2:32" ht="20.100000000000001" customHeight="1" thickBot="1" x14ac:dyDescent="0.25">
      <c r="B24" s="4" t="s">
        <v>206</v>
      </c>
      <c r="C24" s="19">
        <v>60</v>
      </c>
      <c r="D24" s="19">
        <v>1</v>
      </c>
      <c r="E24" s="19">
        <v>51</v>
      </c>
      <c r="F24" s="19">
        <v>8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</v>
      </c>
      <c r="N24" s="19">
        <v>0</v>
      </c>
      <c r="O24" s="19">
        <v>4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64</v>
      </c>
      <c r="AC24" s="19">
        <v>1</v>
      </c>
      <c r="AD24" s="19">
        <v>55</v>
      </c>
      <c r="AE24" s="19">
        <v>8</v>
      </c>
      <c r="AF24" s="19">
        <v>0</v>
      </c>
    </row>
    <row r="25" spans="2:32" ht="20.100000000000001" customHeight="1" thickBot="1" x14ac:dyDescent="0.25">
      <c r="B25" s="4" t="s">
        <v>207</v>
      </c>
      <c r="C25" s="19">
        <v>650</v>
      </c>
      <c r="D25" s="19">
        <v>0</v>
      </c>
      <c r="E25" s="19">
        <v>482</v>
      </c>
      <c r="F25" s="19">
        <v>168</v>
      </c>
      <c r="G25" s="19">
        <v>0</v>
      </c>
      <c r="H25" s="19">
        <v>4</v>
      </c>
      <c r="I25" s="19">
        <v>0</v>
      </c>
      <c r="J25" s="19">
        <v>2</v>
      </c>
      <c r="K25" s="19">
        <v>2</v>
      </c>
      <c r="L25" s="19">
        <v>0</v>
      </c>
      <c r="M25" s="19">
        <v>29</v>
      </c>
      <c r="N25" s="19">
        <v>0</v>
      </c>
      <c r="O25" s="19">
        <v>28</v>
      </c>
      <c r="P25" s="19">
        <v>1</v>
      </c>
      <c r="Q25" s="19">
        <v>0</v>
      </c>
      <c r="R25" s="19">
        <v>21</v>
      </c>
      <c r="S25" s="19">
        <v>0</v>
      </c>
      <c r="T25" s="19">
        <v>17</v>
      </c>
      <c r="U25" s="19">
        <v>4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704</v>
      </c>
      <c r="AC25" s="19">
        <v>0</v>
      </c>
      <c r="AD25" s="19">
        <v>529</v>
      </c>
      <c r="AE25" s="19">
        <v>175</v>
      </c>
      <c r="AF25" s="19">
        <v>0</v>
      </c>
    </row>
    <row r="26" spans="2:32" ht="20.100000000000001" customHeight="1" thickBot="1" x14ac:dyDescent="0.25">
      <c r="B26" s="4" t="s">
        <v>208</v>
      </c>
      <c r="C26" s="19">
        <v>769</v>
      </c>
      <c r="D26" s="19">
        <v>0</v>
      </c>
      <c r="E26" s="19">
        <v>588</v>
      </c>
      <c r="F26" s="19">
        <v>181</v>
      </c>
      <c r="G26" s="19">
        <v>0</v>
      </c>
      <c r="H26" s="19">
        <v>3</v>
      </c>
      <c r="I26" s="19">
        <v>0</v>
      </c>
      <c r="J26" s="19">
        <v>2</v>
      </c>
      <c r="K26" s="19">
        <v>1</v>
      </c>
      <c r="L26" s="19">
        <v>0</v>
      </c>
      <c r="M26" s="19">
        <v>7</v>
      </c>
      <c r="N26" s="19">
        <v>0</v>
      </c>
      <c r="O26" s="19">
        <v>6</v>
      </c>
      <c r="P26" s="19">
        <v>1</v>
      </c>
      <c r="Q26" s="19">
        <v>0</v>
      </c>
      <c r="R26" s="19">
        <v>2</v>
      </c>
      <c r="S26" s="19">
        <v>0</v>
      </c>
      <c r="T26" s="19">
        <v>2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781</v>
      </c>
      <c r="AC26" s="19">
        <v>0</v>
      </c>
      <c r="AD26" s="19">
        <v>598</v>
      </c>
      <c r="AE26" s="19">
        <v>183</v>
      </c>
      <c r="AF26" s="19">
        <v>0</v>
      </c>
    </row>
    <row r="27" spans="2:32" ht="20.100000000000001" customHeight="1" thickBot="1" x14ac:dyDescent="0.25">
      <c r="B27" s="4" t="s">
        <v>209</v>
      </c>
      <c r="C27" s="19">
        <v>1554</v>
      </c>
      <c r="D27" s="19">
        <v>1</v>
      </c>
      <c r="E27" s="19">
        <v>1207</v>
      </c>
      <c r="F27" s="19">
        <v>346</v>
      </c>
      <c r="G27" s="19">
        <v>0</v>
      </c>
      <c r="H27" s="19">
        <v>11</v>
      </c>
      <c r="I27" s="19">
        <v>0</v>
      </c>
      <c r="J27" s="19">
        <v>7</v>
      </c>
      <c r="K27" s="19">
        <v>4</v>
      </c>
      <c r="L27" s="19">
        <v>0</v>
      </c>
      <c r="M27" s="19">
        <v>40</v>
      </c>
      <c r="N27" s="19">
        <v>0</v>
      </c>
      <c r="O27" s="19">
        <v>37</v>
      </c>
      <c r="P27" s="19">
        <v>3</v>
      </c>
      <c r="Q27" s="19">
        <v>0</v>
      </c>
      <c r="R27" s="19">
        <v>1</v>
      </c>
      <c r="S27" s="19">
        <v>0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1606</v>
      </c>
      <c r="AC27" s="19">
        <v>1</v>
      </c>
      <c r="AD27" s="19">
        <v>1252</v>
      </c>
      <c r="AE27" s="19">
        <v>353</v>
      </c>
      <c r="AF27" s="19">
        <v>0</v>
      </c>
    </row>
    <row r="28" spans="2:32" ht="20.100000000000001" customHeight="1" thickBot="1" x14ac:dyDescent="0.25">
      <c r="B28" s="4" t="s">
        <v>210</v>
      </c>
      <c r="C28" s="19">
        <v>501</v>
      </c>
      <c r="D28" s="19">
        <v>2</v>
      </c>
      <c r="E28" s="19">
        <v>425</v>
      </c>
      <c r="F28" s="19">
        <v>74</v>
      </c>
      <c r="G28" s="19">
        <v>0</v>
      </c>
      <c r="H28" s="19">
        <v>24</v>
      </c>
      <c r="I28" s="19">
        <v>0</v>
      </c>
      <c r="J28" s="19">
        <v>12</v>
      </c>
      <c r="K28" s="19">
        <v>12</v>
      </c>
      <c r="L28" s="19">
        <v>0</v>
      </c>
      <c r="M28" s="19">
        <v>89</v>
      </c>
      <c r="N28" s="19">
        <v>0</v>
      </c>
      <c r="O28" s="19">
        <v>84</v>
      </c>
      <c r="P28" s="19">
        <v>5</v>
      </c>
      <c r="Q28" s="19">
        <v>0</v>
      </c>
      <c r="R28" s="19">
        <v>124</v>
      </c>
      <c r="S28" s="19">
        <v>1</v>
      </c>
      <c r="T28" s="19">
        <v>112</v>
      </c>
      <c r="U28" s="19">
        <v>11</v>
      </c>
      <c r="V28" s="19">
        <v>0</v>
      </c>
      <c r="W28" s="19">
        <v>12</v>
      </c>
      <c r="X28" s="19">
        <v>0</v>
      </c>
      <c r="Y28" s="19">
        <v>12</v>
      </c>
      <c r="Z28" s="19">
        <v>0</v>
      </c>
      <c r="AA28" s="19">
        <v>0</v>
      </c>
      <c r="AB28" s="19">
        <v>750</v>
      </c>
      <c r="AC28" s="19">
        <v>3</v>
      </c>
      <c r="AD28" s="19">
        <v>645</v>
      </c>
      <c r="AE28" s="19">
        <v>102</v>
      </c>
      <c r="AF28" s="19">
        <v>0</v>
      </c>
    </row>
    <row r="29" spans="2:32" ht="20.100000000000001" customHeight="1" thickBot="1" x14ac:dyDescent="0.25">
      <c r="B29" s="4" t="s">
        <v>211</v>
      </c>
      <c r="C29" s="19">
        <v>1016</v>
      </c>
      <c r="D29" s="19">
        <v>15</v>
      </c>
      <c r="E29" s="19">
        <v>621</v>
      </c>
      <c r="F29" s="19">
        <v>380</v>
      </c>
      <c r="G29" s="19">
        <v>0</v>
      </c>
      <c r="H29" s="19">
        <v>5</v>
      </c>
      <c r="I29" s="19">
        <v>0</v>
      </c>
      <c r="J29" s="19">
        <v>1</v>
      </c>
      <c r="K29" s="19">
        <v>4</v>
      </c>
      <c r="L29" s="19">
        <v>0</v>
      </c>
      <c r="M29" s="19">
        <v>152</v>
      </c>
      <c r="N29" s="19">
        <v>0</v>
      </c>
      <c r="O29" s="19">
        <v>150</v>
      </c>
      <c r="P29" s="19">
        <v>2</v>
      </c>
      <c r="Q29" s="19">
        <v>0</v>
      </c>
      <c r="R29" s="19">
        <v>1</v>
      </c>
      <c r="S29" s="19">
        <v>0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1174</v>
      </c>
      <c r="AC29" s="19">
        <v>15</v>
      </c>
      <c r="AD29" s="19">
        <v>773</v>
      </c>
      <c r="AE29" s="19">
        <v>386</v>
      </c>
      <c r="AF29" s="19">
        <v>0</v>
      </c>
    </row>
    <row r="30" spans="2:32" ht="20.100000000000001" customHeight="1" thickBot="1" x14ac:dyDescent="0.25">
      <c r="B30" s="5" t="s">
        <v>212</v>
      </c>
      <c r="C30" s="27">
        <v>423</v>
      </c>
      <c r="D30" s="27">
        <v>1</v>
      </c>
      <c r="E30" s="27">
        <v>270</v>
      </c>
      <c r="F30" s="27">
        <v>152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5</v>
      </c>
      <c r="N30" s="27">
        <v>0</v>
      </c>
      <c r="O30" s="27">
        <v>5</v>
      </c>
      <c r="P30" s="27">
        <v>0</v>
      </c>
      <c r="Q30" s="27">
        <v>0</v>
      </c>
      <c r="R30" s="27">
        <v>5</v>
      </c>
      <c r="S30" s="27">
        <v>0</v>
      </c>
      <c r="T30" s="27">
        <v>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433</v>
      </c>
      <c r="AC30" s="27">
        <v>1</v>
      </c>
      <c r="AD30" s="27">
        <v>280</v>
      </c>
      <c r="AE30" s="27">
        <v>152</v>
      </c>
      <c r="AF30" s="27">
        <v>0</v>
      </c>
    </row>
    <row r="31" spans="2:32" ht="20.100000000000001" customHeight="1" thickBot="1" x14ac:dyDescent="0.25">
      <c r="B31" s="6" t="s">
        <v>213</v>
      </c>
      <c r="C31" s="29">
        <v>137</v>
      </c>
      <c r="D31" s="29">
        <v>0</v>
      </c>
      <c r="E31" s="29">
        <v>89</v>
      </c>
      <c r="F31" s="29">
        <v>48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3</v>
      </c>
      <c r="N31" s="29">
        <v>0</v>
      </c>
      <c r="O31" s="29">
        <v>2</v>
      </c>
      <c r="P31" s="29">
        <v>1</v>
      </c>
      <c r="Q31" s="29">
        <v>0</v>
      </c>
      <c r="R31" s="29">
        <v>4</v>
      </c>
      <c r="S31" s="29">
        <v>0</v>
      </c>
      <c r="T31" s="29">
        <v>4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144</v>
      </c>
      <c r="AC31" s="29">
        <v>0</v>
      </c>
      <c r="AD31" s="29">
        <v>95</v>
      </c>
      <c r="AE31" s="29">
        <v>49</v>
      </c>
      <c r="AF31" s="29">
        <v>0</v>
      </c>
    </row>
    <row r="32" spans="2:32" ht="20.100000000000001" customHeight="1" thickBot="1" x14ac:dyDescent="0.25">
      <c r="B32" s="4" t="s">
        <v>214</v>
      </c>
      <c r="C32" s="29">
        <v>336</v>
      </c>
      <c r="D32" s="29">
        <v>0</v>
      </c>
      <c r="E32" s="29">
        <v>319</v>
      </c>
      <c r="F32" s="29">
        <v>17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3</v>
      </c>
      <c r="N32" s="29">
        <v>0</v>
      </c>
      <c r="O32" s="29">
        <v>3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339</v>
      </c>
      <c r="AC32" s="29">
        <v>0</v>
      </c>
      <c r="AD32" s="29">
        <v>322</v>
      </c>
      <c r="AE32" s="29">
        <v>17</v>
      </c>
      <c r="AF32" s="29">
        <v>0</v>
      </c>
    </row>
    <row r="33" spans="2:32" ht="20.100000000000001" customHeight="1" thickBot="1" x14ac:dyDescent="0.25">
      <c r="B33" s="4" t="s">
        <v>215</v>
      </c>
      <c r="C33" s="28">
        <v>285</v>
      </c>
      <c r="D33" s="28">
        <v>1</v>
      </c>
      <c r="E33" s="28">
        <v>185</v>
      </c>
      <c r="F33" s="28">
        <v>99</v>
      </c>
      <c r="G33" s="28">
        <v>0</v>
      </c>
      <c r="H33" s="28">
        <v>19</v>
      </c>
      <c r="I33" s="28">
        <v>0</v>
      </c>
      <c r="J33" s="28">
        <v>17</v>
      </c>
      <c r="K33" s="28">
        <v>2</v>
      </c>
      <c r="L33" s="28">
        <v>0</v>
      </c>
      <c r="M33" s="28">
        <v>22</v>
      </c>
      <c r="N33" s="28">
        <v>0</v>
      </c>
      <c r="O33" s="28">
        <v>21</v>
      </c>
      <c r="P33" s="28">
        <v>1</v>
      </c>
      <c r="Q33" s="28">
        <v>0</v>
      </c>
      <c r="R33" s="28">
        <v>15</v>
      </c>
      <c r="S33" s="28">
        <v>0</v>
      </c>
      <c r="T33" s="28">
        <v>15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341</v>
      </c>
      <c r="AC33" s="28">
        <v>1</v>
      </c>
      <c r="AD33" s="28">
        <v>238</v>
      </c>
      <c r="AE33" s="28">
        <v>102</v>
      </c>
      <c r="AF33" s="28">
        <v>0</v>
      </c>
    </row>
    <row r="34" spans="2:32" ht="20.100000000000001" customHeight="1" thickBot="1" x14ac:dyDescent="0.25">
      <c r="B34" s="4" t="s">
        <v>216</v>
      </c>
      <c r="C34" s="19">
        <v>78</v>
      </c>
      <c r="D34" s="19">
        <v>0</v>
      </c>
      <c r="E34" s="19">
        <v>70</v>
      </c>
      <c r="F34" s="19">
        <v>8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78</v>
      </c>
      <c r="AC34" s="19">
        <v>0</v>
      </c>
      <c r="AD34" s="19">
        <v>70</v>
      </c>
      <c r="AE34" s="19">
        <v>8</v>
      </c>
      <c r="AF34" s="19">
        <v>0</v>
      </c>
    </row>
    <row r="35" spans="2:32" ht="20.100000000000001" customHeight="1" thickBot="1" x14ac:dyDescent="0.25">
      <c r="B35" s="4" t="s">
        <v>217</v>
      </c>
      <c r="C35" s="19">
        <v>143</v>
      </c>
      <c r="D35" s="19">
        <v>0</v>
      </c>
      <c r="E35" s="19">
        <v>133</v>
      </c>
      <c r="F35" s="19">
        <v>10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143</v>
      </c>
      <c r="AC35" s="19">
        <v>0</v>
      </c>
      <c r="AD35" s="19">
        <v>133</v>
      </c>
      <c r="AE35" s="19">
        <v>10</v>
      </c>
      <c r="AF35" s="19">
        <v>0</v>
      </c>
    </row>
    <row r="36" spans="2:32" ht="20.100000000000001" customHeight="1" thickBot="1" x14ac:dyDescent="0.25">
      <c r="B36" s="4" t="s">
        <v>218</v>
      </c>
      <c r="C36" s="19">
        <v>102</v>
      </c>
      <c r="D36" s="19">
        <v>0</v>
      </c>
      <c r="E36" s="19">
        <v>81</v>
      </c>
      <c r="F36" s="19">
        <v>21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27</v>
      </c>
      <c r="N36" s="19">
        <v>0</v>
      </c>
      <c r="O36" s="19">
        <v>25</v>
      </c>
      <c r="P36" s="19">
        <v>2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129</v>
      </c>
      <c r="AC36" s="19">
        <v>0</v>
      </c>
      <c r="AD36" s="19">
        <v>106</v>
      </c>
      <c r="AE36" s="19">
        <v>23</v>
      </c>
      <c r="AF36" s="19">
        <v>0</v>
      </c>
    </row>
    <row r="37" spans="2:32" ht="20.100000000000001" customHeight="1" thickBot="1" x14ac:dyDescent="0.25">
      <c r="B37" s="4" t="s">
        <v>219</v>
      </c>
      <c r="C37" s="19">
        <v>70</v>
      </c>
      <c r="D37" s="19">
        <v>0</v>
      </c>
      <c r="E37" s="19">
        <v>69</v>
      </c>
      <c r="F37" s="19">
        <v>1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23</v>
      </c>
      <c r="N37" s="19">
        <v>0</v>
      </c>
      <c r="O37" s="19">
        <v>21</v>
      </c>
      <c r="P37" s="19">
        <v>2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93</v>
      </c>
      <c r="AC37" s="19">
        <v>0</v>
      </c>
      <c r="AD37" s="19">
        <v>90</v>
      </c>
      <c r="AE37" s="19">
        <v>3</v>
      </c>
      <c r="AF37" s="19">
        <v>0</v>
      </c>
    </row>
    <row r="38" spans="2:32" ht="20.100000000000001" customHeight="1" thickBot="1" x14ac:dyDescent="0.25">
      <c r="B38" s="4" t="s">
        <v>220</v>
      </c>
      <c r="C38" s="19">
        <v>488</v>
      </c>
      <c r="D38" s="19">
        <v>0</v>
      </c>
      <c r="E38" s="19">
        <v>233</v>
      </c>
      <c r="F38" s="19">
        <v>255</v>
      </c>
      <c r="G38" s="19">
        <v>0</v>
      </c>
      <c r="H38" s="19">
        <v>1</v>
      </c>
      <c r="I38" s="19">
        <v>0</v>
      </c>
      <c r="J38" s="19">
        <v>0</v>
      </c>
      <c r="K38" s="19">
        <v>1</v>
      </c>
      <c r="L38" s="19">
        <v>0</v>
      </c>
      <c r="M38" s="19">
        <v>2</v>
      </c>
      <c r="N38" s="19">
        <v>0</v>
      </c>
      <c r="O38" s="19">
        <v>2</v>
      </c>
      <c r="P38" s="19">
        <v>0</v>
      </c>
      <c r="Q38" s="19">
        <v>0</v>
      </c>
      <c r="R38" s="19">
        <v>1</v>
      </c>
      <c r="S38" s="19">
        <v>0</v>
      </c>
      <c r="T38" s="19">
        <v>1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492</v>
      </c>
      <c r="AC38" s="19">
        <v>0</v>
      </c>
      <c r="AD38" s="19">
        <v>236</v>
      </c>
      <c r="AE38" s="19">
        <v>256</v>
      </c>
      <c r="AF38" s="19">
        <v>0</v>
      </c>
    </row>
    <row r="39" spans="2:32" ht="20.100000000000001" customHeight="1" thickBot="1" x14ac:dyDescent="0.25">
      <c r="B39" s="4" t="s">
        <v>221</v>
      </c>
      <c r="C39" s="19">
        <v>137</v>
      </c>
      <c r="D39" s="19">
        <v>10</v>
      </c>
      <c r="E39" s="19">
        <v>96</v>
      </c>
      <c r="F39" s="19">
        <v>31</v>
      </c>
      <c r="G39" s="19">
        <v>0</v>
      </c>
      <c r="H39" s="19">
        <v>1</v>
      </c>
      <c r="I39" s="19">
        <v>0</v>
      </c>
      <c r="J39" s="19">
        <v>1</v>
      </c>
      <c r="K39" s="19">
        <v>0</v>
      </c>
      <c r="L39" s="19">
        <v>0</v>
      </c>
      <c r="M39" s="19">
        <v>2</v>
      </c>
      <c r="N39" s="19">
        <v>0</v>
      </c>
      <c r="O39" s="19">
        <v>2</v>
      </c>
      <c r="P39" s="19">
        <v>0</v>
      </c>
      <c r="Q39" s="19">
        <v>0</v>
      </c>
      <c r="R39" s="19">
        <v>6</v>
      </c>
      <c r="S39" s="19">
        <v>0</v>
      </c>
      <c r="T39" s="19">
        <v>6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146</v>
      </c>
      <c r="AC39" s="19">
        <v>10</v>
      </c>
      <c r="AD39" s="19">
        <v>105</v>
      </c>
      <c r="AE39" s="19">
        <v>31</v>
      </c>
      <c r="AF39" s="19">
        <v>0</v>
      </c>
    </row>
    <row r="40" spans="2:32" ht="20.100000000000001" customHeight="1" thickBot="1" x14ac:dyDescent="0.25">
      <c r="B40" s="4" t="s">
        <v>222</v>
      </c>
      <c r="C40" s="19">
        <v>352</v>
      </c>
      <c r="D40" s="19">
        <v>3</v>
      </c>
      <c r="E40" s="19">
        <v>258</v>
      </c>
      <c r="F40" s="19">
        <v>91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8</v>
      </c>
      <c r="N40" s="19">
        <v>0</v>
      </c>
      <c r="O40" s="19">
        <v>8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360</v>
      </c>
      <c r="AC40" s="19">
        <v>3</v>
      </c>
      <c r="AD40" s="19">
        <v>266</v>
      </c>
      <c r="AE40" s="19">
        <v>91</v>
      </c>
      <c r="AF40" s="19">
        <v>0</v>
      </c>
    </row>
    <row r="41" spans="2:32" ht="20.100000000000001" customHeight="1" thickBot="1" x14ac:dyDescent="0.25">
      <c r="B41" s="4" t="s">
        <v>223</v>
      </c>
      <c r="C41" s="19">
        <v>479</v>
      </c>
      <c r="D41" s="19">
        <v>0</v>
      </c>
      <c r="E41" s="19">
        <v>339</v>
      </c>
      <c r="F41" s="19">
        <v>140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14</v>
      </c>
      <c r="N41" s="19">
        <v>0</v>
      </c>
      <c r="O41" s="19">
        <v>11</v>
      </c>
      <c r="P41" s="19">
        <v>3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493</v>
      </c>
      <c r="AC41" s="19">
        <v>0</v>
      </c>
      <c r="AD41" s="19">
        <v>350</v>
      </c>
      <c r="AE41" s="19">
        <v>143</v>
      </c>
      <c r="AF41" s="19">
        <v>0</v>
      </c>
    </row>
    <row r="42" spans="2:32" ht="20.100000000000001" customHeight="1" thickBot="1" x14ac:dyDescent="0.25">
      <c r="B42" s="4" t="s">
        <v>224</v>
      </c>
      <c r="C42" s="19">
        <v>209</v>
      </c>
      <c r="D42" s="19">
        <v>1</v>
      </c>
      <c r="E42" s="19">
        <v>200</v>
      </c>
      <c r="F42" s="19">
        <v>8</v>
      </c>
      <c r="G42" s="19">
        <v>0</v>
      </c>
      <c r="H42" s="19">
        <v>1</v>
      </c>
      <c r="I42" s="19">
        <v>0</v>
      </c>
      <c r="J42" s="19">
        <v>1</v>
      </c>
      <c r="K42" s="19">
        <v>0</v>
      </c>
      <c r="L42" s="19">
        <v>0</v>
      </c>
      <c r="M42" s="19">
        <v>6</v>
      </c>
      <c r="N42" s="19">
        <v>0</v>
      </c>
      <c r="O42" s="19">
        <v>5</v>
      </c>
      <c r="P42" s="19">
        <v>1</v>
      </c>
      <c r="Q42" s="19">
        <v>0</v>
      </c>
      <c r="R42" s="19">
        <v>10</v>
      </c>
      <c r="S42" s="19">
        <v>0</v>
      </c>
      <c r="T42" s="19">
        <v>10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226</v>
      </c>
      <c r="AC42" s="19">
        <v>1</v>
      </c>
      <c r="AD42" s="19">
        <v>216</v>
      </c>
      <c r="AE42" s="19">
        <v>9</v>
      </c>
      <c r="AF42" s="19">
        <v>0</v>
      </c>
    </row>
    <row r="43" spans="2:32" ht="20.100000000000001" customHeight="1" thickBot="1" x14ac:dyDescent="0.25">
      <c r="B43" s="4" t="s">
        <v>225</v>
      </c>
      <c r="C43" s="19">
        <v>214</v>
      </c>
      <c r="D43" s="19">
        <v>0</v>
      </c>
      <c r="E43" s="19">
        <v>91</v>
      </c>
      <c r="F43" s="19">
        <v>123</v>
      </c>
      <c r="G43" s="19">
        <v>0</v>
      </c>
      <c r="H43" s="19">
        <v>10</v>
      </c>
      <c r="I43" s="19">
        <v>0</v>
      </c>
      <c r="J43" s="19">
        <v>3</v>
      </c>
      <c r="K43" s="19">
        <v>7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224</v>
      </c>
      <c r="AC43" s="19">
        <v>0</v>
      </c>
      <c r="AD43" s="19">
        <v>94</v>
      </c>
      <c r="AE43" s="19">
        <v>130</v>
      </c>
      <c r="AF43" s="19">
        <v>0</v>
      </c>
    </row>
    <row r="44" spans="2:32" ht="20.100000000000001" customHeight="1" thickBot="1" x14ac:dyDescent="0.25">
      <c r="B44" s="4" t="s">
        <v>226</v>
      </c>
      <c r="C44" s="19">
        <v>538</v>
      </c>
      <c r="D44" s="19">
        <v>0</v>
      </c>
      <c r="E44" s="19">
        <v>395</v>
      </c>
      <c r="F44" s="19">
        <v>143</v>
      </c>
      <c r="G44" s="19">
        <v>0</v>
      </c>
      <c r="H44" s="19">
        <v>6</v>
      </c>
      <c r="I44" s="19">
        <v>0</v>
      </c>
      <c r="J44" s="19">
        <v>4</v>
      </c>
      <c r="K44" s="19">
        <v>2</v>
      </c>
      <c r="L44" s="19">
        <v>0</v>
      </c>
      <c r="M44" s="19">
        <v>6</v>
      </c>
      <c r="N44" s="19">
        <v>0</v>
      </c>
      <c r="O44" s="19">
        <v>5</v>
      </c>
      <c r="P44" s="19">
        <v>1</v>
      </c>
      <c r="Q44" s="19">
        <v>0</v>
      </c>
      <c r="R44" s="19">
        <v>3</v>
      </c>
      <c r="S44" s="19">
        <v>0</v>
      </c>
      <c r="T44" s="19">
        <v>2</v>
      </c>
      <c r="U44" s="19">
        <v>1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553</v>
      </c>
      <c r="AC44" s="19">
        <v>0</v>
      </c>
      <c r="AD44" s="19">
        <v>406</v>
      </c>
      <c r="AE44" s="19">
        <v>147</v>
      </c>
      <c r="AF44" s="19">
        <v>0</v>
      </c>
    </row>
    <row r="45" spans="2:32" ht="20.100000000000001" customHeight="1" thickBot="1" x14ac:dyDescent="0.25">
      <c r="B45" s="4" t="s">
        <v>227</v>
      </c>
      <c r="C45" s="19">
        <v>3681</v>
      </c>
      <c r="D45" s="19">
        <v>93</v>
      </c>
      <c r="E45" s="19">
        <v>1745</v>
      </c>
      <c r="F45" s="19">
        <v>1843</v>
      </c>
      <c r="G45" s="19">
        <v>0</v>
      </c>
      <c r="H45" s="19">
        <v>20</v>
      </c>
      <c r="I45" s="19">
        <v>0</v>
      </c>
      <c r="J45" s="19">
        <v>9</v>
      </c>
      <c r="K45" s="19">
        <v>11</v>
      </c>
      <c r="L45" s="19">
        <v>0</v>
      </c>
      <c r="M45" s="19">
        <v>41</v>
      </c>
      <c r="N45" s="19">
        <v>0</v>
      </c>
      <c r="O45" s="19">
        <v>30</v>
      </c>
      <c r="P45" s="19">
        <v>11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25</v>
      </c>
      <c r="X45" s="19">
        <v>1</v>
      </c>
      <c r="Y45" s="19">
        <v>20</v>
      </c>
      <c r="Z45" s="19">
        <v>4</v>
      </c>
      <c r="AA45" s="19">
        <v>0</v>
      </c>
      <c r="AB45" s="19">
        <v>3767</v>
      </c>
      <c r="AC45" s="19">
        <v>94</v>
      </c>
      <c r="AD45" s="19">
        <v>1804</v>
      </c>
      <c r="AE45" s="19">
        <v>1869</v>
      </c>
      <c r="AF45" s="19">
        <v>0</v>
      </c>
    </row>
    <row r="46" spans="2:32" ht="20.100000000000001" customHeight="1" thickBot="1" x14ac:dyDescent="0.25">
      <c r="B46" s="4" t="s">
        <v>228</v>
      </c>
      <c r="C46" s="19">
        <v>518</v>
      </c>
      <c r="D46" s="19">
        <v>0</v>
      </c>
      <c r="E46" s="19">
        <v>215</v>
      </c>
      <c r="F46" s="19">
        <v>303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2</v>
      </c>
      <c r="N46" s="19">
        <v>0</v>
      </c>
      <c r="O46" s="19">
        <v>2</v>
      </c>
      <c r="P46" s="19">
        <v>0</v>
      </c>
      <c r="Q46" s="19">
        <v>0</v>
      </c>
      <c r="R46" s="19">
        <v>1</v>
      </c>
      <c r="S46" s="19">
        <v>0</v>
      </c>
      <c r="T46" s="19">
        <v>1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521</v>
      </c>
      <c r="AC46" s="19">
        <v>0</v>
      </c>
      <c r="AD46" s="19">
        <v>218</v>
      </c>
      <c r="AE46" s="19">
        <v>303</v>
      </c>
      <c r="AF46" s="19">
        <v>0</v>
      </c>
    </row>
    <row r="47" spans="2:32" ht="20.100000000000001" customHeight="1" thickBot="1" x14ac:dyDescent="0.25">
      <c r="B47" s="4" t="s">
        <v>229</v>
      </c>
      <c r="C47" s="19">
        <v>301</v>
      </c>
      <c r="D47" s="19">
        <v>4</v>
      </c>
      <c r="E47" s="19">
        <v>170</v>
      </c>
      <c r="F47" s="19">
        <v>127</v>
      </c>
      <c r="G47" s="19">
        <v>0</v>
      </c>
      <c r="H47" s="19">
        <v>2</v>
      </c>
      <c r="I47" s="19">
        <v>0</v>
      </c>
      <c r="J47" s="19">
        <v>1</v>
      </c>
      <c r="K47" s="19">
        <v>1</v>
      </c>
      <c r="L47" s="19">
        <v>0</v>
      </c>
      <c r="M47" s="19">
        <v>19</v>
      </c>
      <c r="N47" s="19">
        <v>0</v>
      </c>
      <c r="O47" s="19">
        <v>16</v>
      </c>
      <c r="P47" s="19">
        <v>3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322</v>
      </c>
      <c r="AC47" s="19">
        <v>4</v>
      </c>
      <c r="AD47" s="19">
        <v>187</v>
      </c>
      <c r="AE47" s="19">
        <v>131</v>
      </c>
      <c r="AF47" s="19">
        <v>0</v>
      </c>
    </row>
    <row r="48" spans="2:32" ht="20.100000000000001" customHeight="1" thickBot="1" x14ac:dyDescent="0.25">
      <c r="B48" s="4" t="s">
        <v>230</v>
      </c>
      <c r="C48" s="19">
        <v>763</v>
      </c>
      <c r="D48" s="19">
        <v>3</v>
      </c>
      <c r="E48" s="19">
        <v>503</v>
      </c>
      <c r="F48" s="19">
        <v>257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</v>
      </c>
      <c r="N48" s="19">
        <v>0</v>
      </c>
      <c r="O48" s="19">
        <v>1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764</v>
      </c>
      <c r="AC48" s="19">
        <v>3</v>
      </c>
      <c r="AD48" s="19">
        <v>504</v>
      </c>
      <c r="AE48" s="19">
        <v>257</v>
      </c>
      <c r="AF48" s="19">
        <v>0</v>
      </c>
    </row>
    <row r="49" spans="2:32" ht="20.100000000000001" customHeight="1" thickBot="1" x14ac:dyDescent="0.25">
      <c r="B49" s="4" t="s">
        <v>231</v>
      </c>
      <c r="C49" s="19">
        <v>1840</v>
      </c>
      <c r="D49" s="19">
        <v>0</v>
      </c>
      <c r="E49" s="19">
        <v>1422</v>
      </c>
      <c r="F49" s="19">
        <v>418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17</v>
      </c>
      <c r="N49" s="19">
        <v>0</v>
      </c>
      <c r="O49" s="19">
        <v>17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1857</v>
      </c>
      <c r="AC49" s="19">
        <v>0</v>
      </c>
      <c r="AD49" s="19">
        <v>1439</v>
      </c>
      <c r="AE49" s="19">
        <v>418</v>
      </c>
      <c r="AF49" s="19">
        <v>0</v>
      </c>
    </row>
    <row r="50" spans="2:32" ht="20.100000000000001" customHeight="1" thickBot="1" x14ac:dyDescent="0.25">
      <c r="B50" s="4" t="s">
        <v>232</v>
      </c>
      <c r="C50" s="19">
        <v>575</v>
      </c>
      <c r="D50" s="19">
        <v>0</v>
      </c>
      <c r="E50" s="19">
        <v>491</v>
      </c>
      <c r="F50" s="19">
        <v>84</v>
      </c>
      <c r="G50" s="19">
        <v>0</v>
      </c>
      <c r="H50" s="19">
        <v>3</v>
      </c>
      <c r="I50" s="19">
        <v>0</v>
      </c>
      <c r="J50" s="19">
        <v>3</v>
      </c>
      <c r="K50" s="19">
        <v>0</v>
      </c>
      <c r="L50" s="19">
        <v>0</v>
      </c>
      <c r="M50" s="19">
        <v>12</v>
      </c>
      <c r="N50" s="19">
        <v>0</v>
      </c>
      <c r="O50" s="19">
        <v>12</v>
      </c>
      <c r="P50" s="19">
        <v>0</v>
      </c>
      <c r="Q50" s="19">
        <v>0</v>
      </c>
      <c r="R50" s="19">
        <v>9</v>
      </c>
      <c r="S50" s="19">
        <v>0</v>
      </c>
      <c r="T50" s="19">
        <v>9</v>
      </c>
      <c r="U50" s="19">
        <v>0</v>
      </c>
      <c r="V50" s="19">
        <v>0</v>
      </c>
      <c r="W50" s="19">
        <v>7</v>
      </c>
      <c r="X50" s="19">
        <v>0</v>
      </c>
      <c r="Y50" s="19">
        <v>7</v>
      </c>
      <c r="Z50" s="19">
        <v>0</v>
      </c>
      <c r="AA50" s="19">
        <v>0</v>
      </c>
      <c r="AB50" s="19">
        <v>606</v>
      </c>
      <c r="AC50" s="19">
        <v>0</v>
      </c>
      <c r="AD50" s="19">
        <v>522</v>
      </c>
      <c r="AE50" s="19">
        <v>84</v>
      </c>
      <c r="AF50" s="19">
        <v>0</v>
      </c>
    </row>
    <row r="51" spans="2:32" ht="20.100000000000001" customHeight="1" thickBot="1" x14ac:dyDescent="0.25">
      <c r="B51" s="4" t="s">
        <v>233</v>
      </c>
      <c r="C51" s="19">
        <v>2392</v>
      </c>
      <c r="D51" s="19">
        <v>14</v>
      </c>
      <c r="E51" s="19">
        <v>1789</v>
      </c>
      <c r="F51" s="19">
        <v>589</v>
      </c>
      <c r="G51" s="19">
        <v>0</v>
      </c>
      <c r="H51" s="19">
        <v>3</v>
      </c>
      <c r="I51" s="19">
        <v>0</v>
      </c>
      <c r="J51" s="19">
        <v>1</v>
      </c>
      <c r="K51" s="19">
        <v>2</v>
      </c>
      <c r="L51" s="19">
        <v>0</v>
      </c>
      <c r="M51" s="19">
        <v>29</v>
      </c>
      <c r="N51" s="19">
        <v>0</v>
      </c>
      <c r="O51" s="19">
        <v>28</v>
      </c>
      <c r="P51" s="19">
        <v>1</v>
      </c>
      <c r="Q51" s="19">
        <v>0</v>
      </c>
      <c r="R51" s="19">
        <v>26</v>
      </c>
      <c r="S51" s="19">
        <v>0</v>
      </c>
      <c r="T51" s="19">
        <v>26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2450</v>
      </c>
      <c r="AC51" s="19">
        <v>14</v>
      </c>
      <c r="AD51" s="19">
        <v>1844</v>
      </c>
      <c r="AE51" s="19">
        <v>592</v>
      </c>
      <c r="AF51" s="19">
        <v>0</v>
      </c>
    </row>
    <row r="52" spans="2:32" ht="20.100000000000001" customHeight="1" thickBot="1" x14ac:dyDescent="0.25">
      <c r="B52" s="4" t="s">
        <v>234</v>
      </c>
      <c r="C52" s="19">
        <v>555</v>
      </c>
      <c r="D52" s="19">
        <v>2</v>
      </c>
      <c r="E52" s="19">
        <v>404</v>
      </c>
      <c r="F52" s="19">
        <v>149</v>
      </c>
      <c r="G52" s="19">
        <v>0</v>
      </c>
      <c r="H52" s="19">
        <v>1</v>
      </c>
      <c r="I52" s="19">
        <v>0</v>
      </c>
      <c r="J52" s="19">
        <v>1</v>
      </c>
      <c r="K52" s="19">
        <v>0</v>
      </c>
      <c r="L52" s="19">
        <v>0</v>
      </c>
      <c r="M52" s="19">
        <v>8</v>
      </c>
      <c r="N52" s="19">
        <v>0</v>
      </c>
      <c r="O52" s="19">
        <v>8</v>
      </c>
      <c r="P52" s="19">
        <v>0</v>
      </c>
      <c r="Q52" s="19">
        <v>0</v>
      </c>
      <c r="R52" s="19">
        <v>1</v>
      </c>
      <c r="S52" s="19">
        <v>0</v>
      </c>
      <c r="T52" s="19">
        <v>1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565</v>
      </c>
      <c r="AC52" s="19">
        <v>2</v>
      </c>
      <c r="AD52" s="19">
        <v>414</v>
      </c>
      <c r="AE52" s="19">
        <v>149</v>
      </c>
      <c r="AF52" s="19">
        <v>0</v>
      </c>
    </row>
    <row r="53" spans="2:32" ht="20.100000000000001" customHeight="1" thickBot="1" x14ac:dyDescent="0.25">
      <c r="B53" s="4" t="s">
        <v>235</v>
      </c>
      <c r="C53" s="19">
        <v>247</v>
      </c>
      <c r="D53" s="19">
        <v>0</v>
      </c>
      <c r="E53" s="19">
        <v>181</v>
      </c>
      <c r="F53" s="19">
        <v>66</v>
      </c>
      <c r="G53" s="19">
        <v>0</v>
      </c>
      <c r="H53" s="19">
        <v>1</v>
      </c>
      <c r="I53" s="19">
        <v>0</v>
      </c>
      <c r="J53" s="19">
        <v>1</v>
      </c>
      <c r="K53" s="19">
        <v>0</v>
      </c>
      <c r="L53" s="19">
        <v>0</v>
      </c>
      <c r="M53" s="19">
        <v>7</v>
      </c>
      <c r="N53" s="19">
        <v>0</v>
      </c>
      <c r="O53" s="19">
        <v>7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255</v>
      </c>
      <c r="AC53" s="19">
        <v>0</v>
      </c>
      <c r="AD53" s="19">
        <v>189</v>
      </c>
      <c r="AE53" s="19">
        <v>66</v>
      </c>
      <c r="AF53" s="19">
        <v>0</v>
      </c>
    </row>
    <row r="54" spans="2:32" ht="20.100000000000001" customHeight="1" thickBot="1" x14ac:dyDescent="0.25">
      <c r="B54" s="4" t="s">
        <v>236</v>
      </c>
      <c r="C54" s="19">
        <v>728</v>
      </c>
      <c r="D54" s="19">
        <v>0</v>
      </c>
      <c r="E54" s="19">
        <v>551</v>
      </c>
      <c r="F54" s="19">
        <v>177</v>
      </c>
      <c r="G54" s="19">
        <v>0</v>
      </c>
      <c r="H54" s="19">
        <v>1</v>
      </c>
      <c r="I54" s="19">
        <v>0</v>
      </c>
      <c r="J54" s="19">
        <v>1</v>
      </c>
      <c r="K54" s="19">
        <v>0</v>
      </c>
      <c r="L54" s="19">
        <v>0</v>
      </c>
      <c r="M54" s="19">
        <v>8</v>
      </c>
      <c r="N54" s="19">
        <v>0</v>
      </c>
      <c r="O54" s="19">
        <v>7</v>
      </c>
      <c r="P54" s="19">
        <v>1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737</v>
      </c>
      <c r="AC54" s="19">
        <v>0</v>
      </c>
      <c r="AD54" s="19">
        <v>559</v>
      </c>
      <c r="AE54" s="19">
        <v>178</v>
      </c>
      <c r="AF54" s="19">
        <v>0</v>
      </c>
    </row>
    <row r="55" spans="2:32" ht="20.100000000000001" customHeight="1" thickBot="1" x14ac:dyDescent="0.25">
      <c r="B55" s="4" t="s">
        <v>237</v>
      </c>
      <c r="C55" s="19">
        <v>217</v>
      </c>
      <c r="D55" s="19">
        <v>0</v>
      </c>
      <c r="E55" s="19">
        <v>131</v>
      </c>
      <c r="F55" s="19">
        <v>86</v>
      </c>
      <c r="G55" s="19">
        <v>0</v>
      </c>
      <c r="H55" s="19">
        <v>1</v>
      </c>
      <c r="I55" s="19">
        <v>0</v>
      </c>
      <c r="J55" s="19">
        <v>0</v>
      </c>
      <c r="K55" s="19">
        <v>1</v>
      </c>
      <c r="L55" s="19">
        <v>0</v>
      </c>
      <c r="M55" s="19">
        <v>9</v>
      </c>
      <c r="N55" s="19">
        <v>0</v>
      </c>
      <c r="O55" s="19">
        <v>9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227</v>
      </c>
      <c r="AC55" s="19">
        <v>0</v>
      </c>
      <c r="AD55" s="19">
        <v>140</v>
      </c>
      <c r="AE55" s="19">
        <v>87</v>
      </c>
      <c r="AF55" s="19">
        <v>0</v>
      </c>
    </row>
    <row r="56" spans="2:32" ht="20.100000000000001" customHeight="1" thickBot="1" x14ac:dyDescent="0.25">
      <c r="B56" s="4" t="s">
        <v>238</v>
      </c>
      <c r="C56" s="19">
        <v>195</v>
      </c>
      <c r="D56" s="19">
        <v>0</v>
      </c>
      <c r="E56" s="19">
        <v>123</v>
      </c>
      <c r="F56" s="19">
        <v>72</v>
      </c>
      <c r="G56" s="19">
        <v>0</v>
      </c>
      <c r="H56" s="19">
        <v>1</v>
      </c>
      <c r="I56" s="19">
        <v>0</v>
      </c>
      <c r="J56" s="19">
        <v>1</v>
      </c>
      <c r="K56" s="19">
        <v>0</v>
      </c>
      <c r="L56" s="19">
        <v>0</v>
      </c>
      <c r="M56" s="19">
        <v>12</v>
      </c>
      <c r="N56" s="19">
        <v>0</v>
      </c>
      <c r="O56" s="19">
        <v>8</v>
      </c>
      <c r="P56" s="19">
        <v>4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208</v>
      </c>
      <c r="AC56" s="19">
        <v>0</v>
      </c>
      <c r="AD56" s="19">
        <v>132</v>
      </c>
      <c r="AE56" s="19">
        <v>76</v>
      </c>
      <c r="AF56" s="19">
        <v>0</v>
      </c>
    </row>
    <row r="57" spans="2:32" ht="20.100000000000001" customHeight="1" thickBot="1" x14ac:dyDescent="0.25">
      <c r="B57" s="4" t="s">
        <v>239</v>
      </c>
      <c r="C57" s="19">
        <v>611</v>
      </c>
      <c r="D57" s="19">
        <v>3</v>
      </c>
      <c r="E57" s="19">
        <v>371</v>
      </c>
      <c r="F57" s="19">
        <v>237</v>
      </c>
      <c r="G57" s="19">
        <v>0</v>
      </c>
      <c r="H57" s="19">
        <v>4</v>
      </c>
      <c r="I57" s="19">
        <v>0</v>
      </c>
      <c r="J57" s="19">
        <v>3</v>
      </c>
      <c r="K57" s="19">
        <v>1</v>
      </c>
      <c r="L57" s="19">
        <v>0</v>
      </c>
      <c r="M57" s="19">
        <v>10</v>
      </c>
      <c r="N57" s="19">
        <v>0</v>
      </c>
      <c r="O57" s="19">
        <v>10</v>
      </c>
      <c r="P57" s="19">
        <v>0</v>
      </c>
      <c r="Q57" s="19">
        <v>0</v>
      </c>
      <c r="R57" s="19">
        <v>1</v>
      </c>
      <c r="S57" s="19">
        <v>0</v>
      </c>
      <c r="T57" s="19">
        <v>1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626</v>
      </c>
      <c r="AC57" s="19">
        <v>3</v>
      </c>
      <c r="AD57" s="19">
        <v>385</v>
      </c>
      <c r="AE57" s="19">
        <v>238</v>
      </c>
      <c r="AF57" s="19">
        <v>0</v>
      </c>
    </row>
    <row r="58" spans="2:32" ht="20.100000000000001" customHeight="1" thickBot="1" x14ac:dyDescent="0.25">
      <c r="B58" s="4" t="s">
        <v>240</v>
      </c>
      <c r="C58" s="19">
        <v>5753</v>
      </c>
      <c r="D58" s="19">
        <v>13</v>
      </c>
      <c r="E58" s="19">
        <v>2496</v>
      </c>
      <c r="F58" s="19">
        <v>3244</v>
      </c>
      <c r="G58" s="19">
        <v>0</v>
      </c>
      <c r="H58" s="19">
        <v>10</v>
      </c>
      <c r="I58" s="19">
        <v>0</v>
      </c>
      <c r="J58" s="19">
        <v>1</v>
      </c>
      <c r="K58" s="19">
        <v>9</v>
      </c>
      <c r="L58" s="19">
        <v>0</v>
      </c>
      <c r="M58" s="19">
        <v>145</v>
      </c>
      <c r="N58" s="19">
        <v>0</v>
      </c>
      <c r="O58" s="19">
        <v>131</v>
      </c>
      <c r="P58" s="19">
        <v>14</v>
      </c>
      <c r="Q58" s="19">
        <v>0</v>
      </c>
      <c r="R58" s="19">
        <v>7</v>
      </c>
      <c r="S58" s="19">
        <v>0</v>
      </c>
      <c r="T58" s="19">
        <v>7</v>
      </c>
      <c r="U58" s="19">
        <v>0</v>
      </c>
      <c r="V58" s="19">
        <v>0</v>
      </c>
      <c r="W58" s="19">
        <v>1</v>
      </c>
      <c r="X58" s="19">
        <v>0</v>
      </c>
      <c r="Y58" s="19">
        <v>0</v>
      </c>
      <c r="Z58" s="19">
        <v>1</v>
      </c>
      <c r="AA58" s="19">
        <v>0</v>
      </c>
      <c r="AB58" s="19">
        <v>5916</v>
      </c>
      <c r="AC58" s="19">
        <v>13</v>
      </c>
      <c r="AD58" s="19">
        <v>2635</v>
      </c>
      <c r="AE58" s="19">
        <v>3268</v>
      </c>
      <c r="AF58" s="19">
        <v>0</v>
      </c>
    </row>
    <row r="59" spans="2:32" ht="20.100000000000001" customHeight="1" thickBot="1" x14ac:dyDescent="0.25">
      <c r="B59" s="4" t="s">
        <v>241</v>
      </c>
      <c r="C59" s="19">
        <v>1493</v>
      </c>
      <c r="D59" s="19">
        <v>1</v>
      </c>
      <c r="E59" s="19">
        <v>1147</v>
      </c>
      <c r="F59" s="19">
        <v>345</v>
      </c>
      <c r="G59" s="19">
        <v>0</v>
      </c>
      <c r="H59" s="19">
        <v>16</v>
      </c>
      <c r="I59" s="19">
        <v>0</v>
      </c>
      <c r="J59" s="19">
        <v>14</v>
      </c>
      <c r="K59" s="19">
        <v>2</v>
      </c>
      <c r="L59" s="19">
        <v>0</v>
      </c>
      <c r="M59" s="19">
        <v>149</v>
      </c>
      <c r="N59" s="19">
        <v>0</v>
      </c>
      <c r="O59" s="19">
        <v>145</v>
      </c>
      <c r="P59" s="19">
        <v>4</v>
      </c>
      <c r="Q59" s="19">
        <v>0</v>
      </c>
      <c r="R59" s="19">
        <v>5</v>
      </c>
      <c r="S59" s="19">
        <v>0</v>
      </c>
      <c r="T59" s="19">
        <v>5</v>
      </c>
      <c r="U59" s="19">
        <v>0</v>
      </c>
      <c r="V59" s="19">
        <v>0</v>
      </c>
      <c r="W59" s="19">
        <v>11</v>
      </c>
      <c r="X59" s="19">
        <v>0</v>
      </c>
      <c r="Y59" s="19">
        <v>9</v>
      </c>
      <c r="Z59" s="19">
        <v>2</v>
      </c>
      <c r="AA59" s="19">
        <v>0</v>
      </c>
      <c r="AB59" s="19">
        <v>1674</v>
      </c>
      <c r="AC59" s="19">
        <v>1</v>
      </c>
      <c r="AD59" s="19">
        <v>1320</v>
      </c>
      <c r="AE59" s="19">
        <v>353</v>
      </c>
      <c r="AF59" s="19">
        <v>0</v>
      </c>
    </row>
    <row r="60" spans="2:32" ht="20.100000000000001" customHeight="1" thickBot="1" x14ac:dyDescent="0.25">
      <c r="B60" s="4" t="s">
        <v>242</v>
      </c>
      <c r="C60" s="19">
        <v>347</v>
      </c>
      <c r="D60" s="19">
        <v>0</v>
      </c>
      <c r="E60" s="19">
        <v>237</v>
      </c>
      <c r="F60" s="19">
        <v>110</v>
      </c>
      <c r="G60" s="19">
        <v>0</v>
      </c>
      <c r="H60" s="19">
        <v>1</v>
      </c>
      <c r="I60" s="19">
        <v>0</v>
      </c>
      <c r="J60" s="19">
        <v>1</v>
      </c>
      <c r="K60" s="19">
        <v>0</v>
      </c>
      <c r="L60" s="19">
        <v>0</v>
      </c>
      <c r="M60" s="19">
        <v>2</v>
      </c>
      <c r="N60" s="19">
        <v>0</v>
      </c>
      <c r="O60" s="19">
        <v>2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350</v>
      </c>
      <c r="AC60" s="19">
        <v>0</v>
      </c>
      <c r="AD60" s="19">
        <v>240</v>
      </c>
      <c r="AE60" s="19">
        <v>110</v>
      </c>
      <c r="AF60" s="19">
        <v>0</v>
      </c>
    </row>
    <row r="61" spans="2:32" ht="20.100000000000001" customHeight="1" thickBot="1" x14ac:dyDescent="0.25">
      <c r="B61" s="4" t="s">
        <v>243</v>
      </c>
      <c r="C61" s="19">
        <v>265</v>
      </c>
      <c r="D61" s="19">
        <v>0</v>
      </c>
      <c r="E61" s="19">
        <v>219</v>
      </c>
      <c r="F61" s="19">
        <v>46</v>
      </c>
      <c r="G61" s="19">
        <v>0</v>
      </c>
      <c r="H61" s="19">
        <v>7</v>
      </c>
      <c r="I61" s="19">
        <v>0</v>
      </c>
      <c r="J61" s="19">
        <v>6</v>
      </c>
      <c r="K61" s="19">
        <v>1</v>
      </c>
      <c r="L61" s="19">
        <v>0</v>
      </c>
      <c r="M61" s="19">
        <v>4</v>
      </c>
      <c r="N61" s="19">
        <v>0</v>
      </c>
      <c r="O61" s="19">
        <v>4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276</v>
      </c>
      <c r="AC61" s="19">
        <v>0</v>
      </c>
      <c r="AD61" s="19">
        <v>229</v>
      </c>
      <c r="AE61" s="19">
        <v>47</v>
      </c>
      <c r="AF61" s="19">
        <v>0</v>
      </c>
    </row>
    <row r="62" spans="2:32" ht="20.100000000000001" customHeight="1" thickBot="1" x14ac:dyDescent="0.25">
      <c r="B62" s="4" t="s">
        <v>269</v>
      </c>
      <c r="C62" s="19">
        <v>340</v>
      </c>
      <c r="D62" s="19">
        <v>0</v>
      </c>
      <c r="E62" s="19">
        <v>203</v>
      </c>
      <c r="F62" s="19">
        <v>137</v>
      </c>
      <c r="G62" s="19">
        <v>0</v>
      </c>
      <c r="H62" s="19">
        <v>2</v>
      </c>
      <c r="I62" s="19">
        <v>0</v>
      </c>
      <c r="J62" s="19">
        <v>2</v>
      </c>
      <c r="K62" s="19">
        <v>0</v>
      </c>
      <c r="L62" s="19">
        <v>0</v>
      </c>
      <c r="M62" s="19">
        <v>7</v>
      </c>
      <c r="N62" s="19">
        <v>0</v>
      </c>
      <c r="O62" s="19">
        <v>5</v>
      </c>
      <c r="P62" s="19">
        <v>2</v>
      </c>
      <c r="Q62" s="19">
        <v>0</v>
      </c>
      <c r="R62" s="19">
        <v>4</v>
      </c>
      <c r="S62" s="19">
        <v>0</v>
      </c>
      <c r="T62" s="19">
        <v>4</v>
      </c>
      <c r="U62" s="19">
        <v>0</v>
      </c>
      <c r="V62" s="19">
        <v>0</v>
      </c>
      <c r="W62" s="19">
        <v>1</v>
      </c>
      <c r="X62" s="19">
        <v>0</v>
      </c>
      <c r="Y62" s="19">
        <v>1</v>
      </c>
      <c r="Z62" s="19">
        <v>0</v>
      </c>
      <c r="AA62" s="19">
        <v>0</v>
      </c>
      <c r="AB62" s="19">
        <v>354</v>
      </c>
      <c r="AC62" s="19">
        <v>0</v>
      </c>
      <c r="AD62" s="19">
        <v>215</v>
      </c>
      <c r="AE62" s="19">
        <v>139</v>
      </c>
      <c r="AF62" s="19">
        <v>0</v>
      </c>
    </row>
    <row r="63" spans="2:32" ht="20.100000000000001" customHeight="1" thickBot="1" x14ac:dyDescent="0.25">
      <c r="B63" s="4" t="s">
        <v>245</v>
      </c>
      <c r="C63" s="19">
        <v>577</v>
      </c>
      <c r="D63" s="19">
        <v>12</v>
      </c>
      <c r="E63" s="19">
        <v>369</v>
      </c>
      <c r="F63" s="19">
        <v>196</v>
      </c>
      <c r="G63" s="19">
        <v>0</v>
      </c>
      <c r="H63" s="19">
        <v>1</v>
      </c>
      <c r="I63" s="19">
        <v>0</v>
      </c>
      <c r="J63" s="19">
        <v>0</v>
      </c>
      <c r="K63" s="19">
        <v>1</v>
      </c>
      <c r="L63" s="19">
        <v>0</v>
      </c>
      <c r="M63" s="19">
        <v>2</v>
      </c>
      <c r="N63" s="19">
        <v>0</v>
      </c>
      <c r="O63" s="19">
        <v>2</v>
      </c>
      <c r="P63" s="19">
        <v>0</v>
      </c>
      <c r="Q63" s="19">
        <v>0</v>
      </c>
      <c r="R63" s="19">
        <v>2</v>
      </c>
      <c r="S63" s="19">
        <v>0</v>
      </c>
      <c r="T63" s="19">
        <v>2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582</v>
      </c>
      <c r="AC63" s="19">
        <v>12</v>
      </c>
      <c r="AD63" s="19">
        <v>373</v>
      </c>
      <c r="AE63" s="19">
        <v>197</v>
      </c>
      <c r="AF63" s="19">
        <v>0</v>
      </c>
    </row>
    <row r="64" spans="2:32" ht="20.100000000000001" customHeight="1" thickBot="1" x14ac:dyDescent="0.25">
      <c r="B64" s="4" t="s">
        <v>246</v>
      </c>
      <c r="C64" s="19">
        <v>217</v>
      </c>
      <c r="D64" s="19">
        <v>0</v>
      </c>
      <c r="E64" s="19">
        <v>184</v>
      </c>
      <c r="F64" s="19">
        <v>33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31</v>
      </c>
      <c r="N64" s="19">
        <v>0</v>
      </c>
      <c r="O64" s="19">
        <v>22</v>
      </c>
      <c r="P64" s="19">
        <v>9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248</v>
      </c>
      <c r="AC64" s="19">
        <v>0</v>
      </c>
      <c r="AD64" s="19">
        <v>206</v>
      </c>
      <c r="AE64" s="19">
        <v>42</v>
      </c>
      <c r="AF64" s="19">
        <v>0</v>
      </c>
    </row>
    <row r="65" spans="2:32" ht="20.100000000000001" customHeight="1" thickBot="1" x14ac:dyDescent="0.25">
      <c r="B65" s="7" t="s">
        <v>22</v>
      </c>
      <c r="C65" s="9">
        <f>SUM(C15:C64)</f>
        <v>38346</v>
      </c>
      <c r="D65" s="9">
        <f t="shared" ref="D65:AF65" si="0">SUM(D15:D64)</f>
        <v>260</v>
      </c>
      <c r="E65" s="9">
        <f t="shared" si="0"/>
        <v>25345</v>
      </c>
      <c r="F65" s="9">
        <f t="shared" si="0"/>
        <v>12741</v>
      </c>
      <c r="G65" s="9">
        <f t="shared" si="0"/>
        <v>0</v>
      </c>
      <c r="H65" s="9">
        <f t="shared" si="0"/>
        <v>168</v>
      </c>
      <c r="I65" s="9">
        <f t="shared" si="0"/>
        <v>1</v>
      </c>
      <c r="J65" s="9">
        <f t="shared" si="0"/>
        <v>102</v>
      </c>
      <c r="K65" s="9">
        <f t="shared" si="0"/>
        <v>65</v>
      </c>
      <c r="L65" s="9">
        <f t="shared" si="0"/>
        <v>0</v>
      </c>
      <c r="M65" s="9">
        <f t="shared" si="0"/>
        <v>1275</v>
      </c>
      <c r="N65" s="9">
        <f t="shared" si="0"/>
        <v>0</v>
      </c>
      <c r="O65" s="9">
        <f t="shared" si="0"/>
        <v>1192</v>
      </c>
      <c r="P65" s="9">
        <f t="shared" si="0"/>
        <v>83</v>
      </c>
      <c r="Q65" s="9">
        <f t="shared" si="0"/>
        <v>0</v>
      </c>
      <c r="R65" s="9">
        <f t="shared" si="0"/>
        <v>359</v>
      </c>
      <c r="S65" s="9">
        <f t="shared" si="0"/>
        <v>1</v>
      </c>
      <c r="T65" s="9">
        <f t="shared" si="0"/>
        <v>342</v>
      </c>
      <c r="U65" s="9">
        <f t="shared" si="0"/>
        <v>16</v>
      </c>
      <c r="V65" s="9">
        <f t="shared" si="0"/>
        <v>0</v>
      </c>
      <c r="W65" s="9">
        <f t="shared" si="0"/>
        <v>57</v>
      </c>
      <c r="X65" s="9">
        <f t="shared" si="0"/>
        <v>1</v>
      </c>
      <c r="Y65" s="9">
        <f t="shared" si="0"/>
        <v>49</v>
      </c>
      <c r="Z65" s="9">
        <f t="shared" si="0"/>
        <v>7</v>
      </c>
      <c r="AA65" s="9">
        <f t="shared" si="0"/>
        <v>0</v>
      </c>
      <c r="AB65" s="9">
        <f t="shared" si="0"/>
        <v>40205</v>
      </c>
      <c r="AC65" s="9">
        <f t="shared" si="0"/>
        <v>263</v>
      </c>
      <c r="AD65" s="9">
        <f t="shared" si="0"/>
        <v>27030</v>
      </c>
      <c r="AE65" s="9">
        <f t="shared" si="0"/>
        <v>12912</v>
      </c>
      <c r="AF65" s="9">
        <f t="shared" si="0"/>
        <v>0</v>
      </c>
    </row>
    <row r="66" spans="2:32" x14ac:dyDescent="0.2">
      <c r="C66" s="49"/>
    </row>
    <row r="68" spans="2:32" x14ac:dyDescent="0.2">
      <c r="B68" s="48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12.25" bestFit="1" customWidth="1"/>
    <col min="6" max="6" width="9.7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24" customHeight="1" x14ac:dyDescent="0.2"/>
    <row r="12" spans="2:22" ht="39.75" customHeight="1" x14ac:dyDescent="0.2">
      <c r="C12" s="95" t="s">
        <v>60</v>
      </c>
      <c r="D12" s="95"/>
      <c r="E12" s="95"/>
      <c r="F12" s="95"/>
      <c r="G12" s="95"/>
      <c r="H12" s="95" t="s">
        <v>176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</row>
    <row r="13" spans="2:22" ht="39.75" customHeight="1" x14ac:dyDescent="0.2">
      <c r="C13" s="95"/>
      <c r="D13" s="95"/>
      <c r="E13" s="95"/>
      <c r="F13" s="95"/>
      <c r="G13" s="95"/>
      <c r="H13" s="95" t="s">
        <v>178</v>
      </c>
      <c r="I13" s="95"/>
      <c r="J13" s="95"/>
      <c r="K13" s="95"/>
      <c r="L13" s="97"/>
      <c r="M13" s="95" t="s">
        <v>179</v>
      </c>
      <c r="N13" s="95"/>
      <c r="O13" s="95"/>
      <c r="P13" s="95"/>
      <c r="Q13" s="97"/>
      <c r="R13" s="95" t="s">
        <v>180</v>
      </c>
      <c r="S13" s="95"/>
      <c r="T13" s="95"/>
      <c r="U13" s="95"/>
      <c r="V13" s="97"/>
    </row>
    <row r="14" spans="2:22" ht="45" customHeight="1" x14ac:dyDescent="0.2">
      <c r="C14" s="15" t="s">
        <v>171</v>
      </c>
      <c r="D14" s="15" t="s">
        <v>172</v>
      </c>
      <c r="E14" s="15" t="s">
        <v>181</v>
      </c>
      <c r="F14" s="15" t="s">
        <v>182</v>
      </c>
      <c r="G14" s="15" t="s">
        <v>175</v>
      </c>
      <c r="H14" s="15" t="s">
        <v>171</v>
      </c>
      <c r="I14" s="15" t="s">
        <v>172</v>
      </c>
      <c r="J14" s="15" t="s">
        <v>181</v>
      </c>
      <c r="K14" s="15" t="s">
        <v>182</v>
      </c>
      <c r="L14" s="15" t="s">
        <v>175</v>
      </c>
      <c r="M14" s="15" t="s">
        <v>171</v>
      </c>
      <c r="N14" s="15" t="s">
        <v>172</v>
      </c>
      <c r="O14" s="15" t="s">
        <v>181</v>
      </c>
      <c r="P14" s="15" t="s">
        <v>182</v>
      </c>
      <c r="Q14" s="15" t="s">
        <v>175</v>
      </c>
      <c r="R14" s="15" t="s">
        <v>171</v>
      </c>
      <c r="S14" s="15" t="s">
        <v>172</v>
      </c>
      <c r="T14" s="15" t="s">
        <v>181</v>
      </c>
      <c r="U14" s="15" t="s">
        <v>182</v>
      </c>
      <c r="V14" s="15" t="s">
        <v>175</v>
      </c>
    </row>
    <row r="15" spans="2:22" ht="20.100000000000001" customHeight="1" thickBot="1" x14ac:dyDescent="0.25">
      <c r="B15" s="3" t="s">
        <v>197</v>
      </c>
      <c r="C15" s="31">
        <f>IF('Órdenes según Instancia'!AB15=0,"-",('Órdenes según Instancia'!C15/'Órdenes según Instancia'!AB15))</f>
        <v>0.96214511041009465</v>
      </c>
      <c r="D15" s="31">
        <f>IF('Órdenes según Instancia'!AB15=0,"-",('Órdenes según Instancia'!H15/'Órdenes según Instancia'!AB15))</f>
        <v>0</v>
      </c>
      <c r="E15" s="31">
        <f>IF('Órdenes según Instancia'!AB15=0,"-",('Órdenes según Instancia'!M15/'Órdenes según Instancia'!AB15))</f>
        <v>3.7854889589905363E-2</v>
      </c>
      <c r="F15" s="31">
        <f>IF('Órdenes según Instancia'!AB15=0,"-",('Órdenes según Instancia'!R15/'Órdenes según Instancia'!AB15))</f>
        <v>0</v>
      </c>
      <c r="G15" s="31">
        <f>IF('Órdenes según Instancia'!AB15=0,"-",('Órdenes según Instancia'!W15/'Órdenes según Instancia'!AB15))</f>
        <v>0</v>
      </c>
      <c r="H15" s="31">
        <f>IF('Órdenes según Instancia'!AC15=0,"-",('Órdenes según Instancia'!D15/'Órdenes según Instancia'!AC15))</f>
        <v>1</v>
      </c>
      <c r="I15" s="31">
        <f>IF('Órdenes según Instancia'!AC15=0,"-",('Órdenes según Instancia'!I15/'Órdenes según Instancia'!AC15))</f>
        <v>0</v>
      </c>
      <c r="J15" s="31">
        <f>IF('Órdenes según Instancia'!AC15=0,"-",('Órdenes según Instancia'!N15/'Órdenes según Instancia'!AC15))</f>
        <v>0</v>
      </c>
      <c r="K15" s="31">
        <f>IF('Órdenes según Instancia'!AC15=0,"-",('Órdenes según Instancia'!S15/'Órdenes según Instancia'!AC15))</f>
        <v>0</v>
      </c>
      <c r="L15" s="31">
        <f>IF('Órdenes según Instancia'!AC15=0,"-",('Órdenes según Instancia'!X15/'Órdenes según Instancia'!AC15))</f>
        <v>0</v>
      </c>
      <c r="M15" s="31">
        <f>IF('Órdenes según Instancia'!AD15=0,"-",('Órdenes según Instancia'!E15/'Órdenes según Instancia'!AD15))</f>
        <v>0.9591489361702128</v>
      </c>
      <c r="N15" s="31">
        <f>IF('Órdenes según Instancia'!AD15=0,"-",('Órdenes según Instancia'!J15/'Órdenes según Instancia'!AD15))</f>
        <v>0</v>
      </c>
      <c r="O15" s="31">
        <f>IF('Órdenes según Instancia'!AD15=0,"-",('Órdenes según Instancia'!O15/'Órdenes según Instancia'!AD15))</f>
        <v>4.0851063829787232E-2</v>
      </c>
      <c r="P15" s="31">
        <f>IF('Órdenes según Instancia'!AD15=0,"-",('Órdenes según Instancia'!T15/'Órdenes según Instancia'!AD15))</f>
        <v>0</v>
      </c>
      <c r="Q15" s="31">
        <f>IF('Órdenes según Instancia'!AD15=0,"-",('Órdenes según Instancia'!Y15/'Órdenes según Instancia'!AD15))</f>
        <v>0</v>
      </c>
      <c r="R15" s="31">
        <f>IF('Órdenes según Instancia'!AE15=0,"-",('Órdenes según Instancia'!F15/'Órdenes según Instancia'!AE15))</f>
        <v>1</v>
      </c>
      <c r="S15" s="31">
        <f>IF('Órdenes según Instancia'!AE15=0,"-",('Órdenes según Instancia'!K15/'Órdenes según Instancia'!AE15))</f>
        <v>0</v>
      </c>
      <c r="T15" s="31">
        <f>IF('Órdenes según Instancia'!AE15=0,"-",('Órdenes según Instancia'!P15/'Órdenes según Instancia'!AE15))</f>
        <v>0</v>
      </c>
      <c r="U15" s="31">
        <f>IF('Órdenes según Instancia'!AE15=0,"-",('Órdenes según Instancia'!U15/'Órdenes según Instancia'!AE15))</f>
        <v>0</v>
      </c>
      <c r="V15" s="31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198</v>
      </c>
      <c r="C16" s="31">
        <f>IF('Órdenes según Instancia'!AB16=0,"-",('Órdenes según Instancia'!C16/'Órdenes según Instancia'!AB16))</f>
        <v>0.95557851239669422</v>
      </c>
      <c r="D16" s="31">
        <f>IF('Órdenes según Instancia'!AB16=0,"-",('Órdenes según Instancia'!H16/'Órdenes según Instancia'!AB16))</f>
        <v>0</v>
      </c>
      <c r="E16" s="31">
        <f>IF('Órdenes según Instancia'!AB16=0,"-",('Órdenes según Instancia'!M16/'Órdenes según Instancia'!AB16))</f>
        <v>4.3388429752066117E-2</v>
      </c>
      <c r="F16" s="31">
        <f>IF('Órdenes según Instancia'!AB16=0,"-",('Órdenes según Instancia'!R16/'Órdenes según Instancia'!AB16))</f>
        <v>1.0330578512396695E-3</v>
      </c>
      <c r="G16" s="31">
        <f>IF('Órdenes según Instancia'!AB16=0,"-",('Órdenes según Instancia'!W16/'Órdenes según Instancia'!AB16))</f>
        <v>0</v>
      </c>
      <c r="H16" s="31" t="str">
        <f>IF('Órdenes según Instancia'!AC16=0,"-",('Órdenes según Instancia'!D16/'Órdenes según Instancia'!AC16))</f>
        <v>-</v>
      </c>
      <c r="I16" s="31" t="str">
        <f>IF('Órdenes según Instancia'!AC16=0,"-",('Órdenes según Instancia'!I16/'Órdenes según Instancia'!AC16))</f>
        <v>-</v>
      </c>
      <c r="J16" s="31" t="str">
        <f>IF('Órdenes según Instancia'!AC16=0,"-",('Órdenes según Instancia'!N16/'Órdenes según Instancia'!AC16))</f>
        <v>-</v>
      </c>
      <c r="K16" s="31" t="str">
        <f>IF('Órdenes según Instancia'!AC16=0,"-",('Órdenes según Instancia'!S16/'Órdenes según Instancia'!AC16))</f>
        <v>-</v>
      </c>
      <c r="L16" s="31" t="str">
        <f>IF('Órdenes según Instancia'!AC16=0,"-",('Órdenes según Instancia'!X16/'Órdenes según Instancia'!AC16))</f>
        <v>-</v>
      </c>
      <c r="M16" s="31">
        <f>IF('Órdenes según Instancia'!AD16=0,"-",('Órdenes según Instancia'!E16/'Órdenes según Instancia'!AD16))</f>
        <v>0.95406360424028269</v>
      </c>
      <c r="N16" s="31">
        <f>IF('Órdenes según Instancia'!AD16=0,"-",('Órdenes según Instancia'!J16/'Órdenes según Instancia'!AD16))</f>
        <v>0</v>
      </c>
      <c r="O16" s="31">
        <f>IF('Órdenes según Instancia'!AD16=0,"-",('Órdenes según Instancia'!O16/'Órdenes según Instancia'!AD16))</f>
        <v>4.47585394581861E-2</v>
      </c>
      <c r="P16" s="31">
        <f>IF('Órdenes según Instancia'!AD16=0,"-",('Órdenes según Instancia'!T16/'Órdenes según Instancia'!AD16))</f>
        <v>1.1778563015312131E-3</v>
      </c>
      <c r="Q16" s="31">
        <f>IF('Órdenes según Instancia'!AD16=0,"-",('Órdenes según Instancia'!Y16/'Órdenes según Instancia'!AD16))</f>
        <v>0</v>
      </c>
      <c r="R16" s="31">
        <f>IF('Órdenes según Instancia'!AE16=0,"-",('Órdenes según Instancia'!F16/'Órdenes según Instancia'!AE16))</f>
        <v>0.96638655462184875</v>
      </c>
      <c r="S16" s="31">
        <f>IF('Órdenes según Instancia'!AE16=0,"-",('Órdenes según Instancia'!K16/'Órdenes según Instancia'!AE16))</f>
        <v>0</v>
      </c>
      <c r="T16" s="31">
        <f>IF('Órdenes según Instancia'!AE16=0,"-",('Órdenes según Instancia'!P16/'Órdenes según Instancia'!AE16))</f>
        <v>3.3613445378151259E-2</v>
      </c>
      <c r="U16" s="31">
        <f>IF('Órdenes según Instancia'!AE16=0,"-",('Órdenes según Instancia'!U16/'Órdenes según Instancia'!AE16))</f>
        <v>0</v>
      </c>
      <c r="V16" s="31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199</v>
      </c>
      <c r="C17" s="31">
        <f>IF('Órdenes según Instancia'!AB17=0,"-",('Órdenes según Instancia'!C17/'Órdenes según Instancia'!AB17))</f>
        <v>0.97807017543859653</v>
      </c>
      <c r="D17" s="31">
        <f>IF('Órdenes según Instancia'!AB17=0,"-",('Órdenes según Instancia'!H17/'Órdenes según Instancia'!AB17))</f>
        <v>0</v>
      </c>
      <c r="E17" s="31">
        <f>IF('Órdenes según Instancia'!AB17=0,"-",('Órdenes según Instancia'!M17/'Órdenes según Instancia'!AB17))</f>
        <v>2.1929824561403508E-2</v>
      </c>
      <c r="F17" s="31">
        <f>IF('Órdenes según Instancia'!AB17=0,"-",('Órdenes según Instancia'!R17/'Órdenes según Instancia'!AB17))</f>
        <v>0</v>
      </c>
      <c r="G17" s="31">
        <f>IF('Órdenes según Instancia'!AB17=0,"-",('Órdenes según Instancia'!W17/'Órdenes según Instancia'!AB17))</f>
        <v>0</v>
      </c>
      <c r="H17" s="31">
        <f>IF('Órdenes según Instancia'!AC17=0,"-",('Órdenes según Instancia'!D17/'Órdenes según Instancia'!AC17))</f>
        <v>1</v>
      </c>
      <c r="I17" s="31">
        <f>IF('Órdenes según Instancia'!AC17=0,"-",('Órdenes según Instancia'!I17/'Órdenes según Instancia'!AC17))</f>
        <v>0</v>
      </c>
      <c r="J17" s="31">
        <f>IF('Órdenes según Instancia'!AC17=0,"-",('Órdenes según Instancia'!N17/'Órdenes según Instancia'!AC17))</f>
        <v>0</v>
      </c>
      <c r="K17" s="31">
        <f>IF('Órdenes según Instancia'!AC17=0,"-",('Órdenes según Instancia'!S17/'Órdenes según Instancia'!AC17))</f>
        <v>0</v>
      </c>
      <c r="L17" s="31">
        <f>IF('Órdenes según Instancia'!AC17=0,"-",('Órdenes según Instancia'!X17/'Órdenes según Instancia'!AC17))</f>
        <v>0</v>
      </c>
      <c r="M17" s="31">
        <f>IF('Órdenes según Instancia'!AD17=0,"-",('Órdenes según Instancia'!E17/'Órdenes según Instancia'!AD17))</f>
        <v>0.97382198952879584</v>
      </c>
      <c r="N17" s="31">
        <f>IF('Órdenes según Instancia'!AD17=0,"-",('Órdenes según Instancia'!J17/'Órdenes según Instancia'!AD17))</f>
        <v>0</v>
      </c>
      <c r="O17" s="31">
        <f>IF('Órdenes según Instancia'!AD17=0,"-",('Órdenes según Instancia'!O17/'Órdenes según Instancia'!AD17))</f>
        <v>2.6178010471204188E-2</v>
      </c>
      <c r="P17" s="31">
        <f>IF('Órdenes según Instancia'!AD17=0,"-",('Órdenes según Instancia'!T17/'Órdenes según Instancia'!AD17))</f>
        <v>0</v>
      </c>
      <c r="Q17" s="31">
        <f>IF('Órdenes según Instancia'!AD17=0,"-",('Órdenes según Instancia'!Y17/'Órdenes según Instancia'!AD17))</f>
        <v>0</v>
      </c>
      <c r="R17" s="31">
        <f>IF('Órdenes según Instancia'!AE17=0,"-",('Órdenes según Instancia'!F17/'Órdenes según Instancia'!AE17))</f>
        <v>1</v>
      </c>
      <c r="S17" s="31">
        <f>IF('Órdenes según Instancia'!AE17=0,"-",('Órdenes según Instancia'!K17/'Órdenes según Instancia'!AE17))</f>
        <v>0</v>
      </c>
      <c r="T17" s="31">
        <f>IF('Órdenes según Instancia'!AE17=0,"-",('Órdenes según Instancia'!P17/'Órdenes según Instancia'!AE17))</f>
        <v>0</v>
      </c>
      <c r="U17" s="31">
        <f>IF('Órdenes según Instancia'!AE17=0,"-",('Órdenes según Instancia'!U17/'Órdenes según Instancia'!AE17))</f>
        <v>0</v>
      </c>
      <c r="V17" s="31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200</v>
      </c>
      <c r="C18" s="31">
        <f>IF('Órdenes según Instancia'!AB18=0,"-",('Órdenes según Instancia'!C18/'Órdenes según Instancia'!AB18))</f>
        <v>0.8125</v>
      </c>
      <c r="D18" s="31">
        <f>IF('Órdenes según Instancia'!AB18=0,"-",('Órdenes según Instancia'!H18/'Órdenes según Instancia'!AB18))</f>
        <v>0</v>
      </c>
      <c r="E18" s="31">
        <f>IF('Órdenes según Instancia'!AB18=0,"-",('Órdenes según Instancia'!M18/'Órdenes según Instancia'!AB18))</f>
        <v>0.1048728813559322</v>
      </c>
      <c r="F18" s="31">
        <f>IF('Órdenes según Instancia'!AB18=0,"-",('Órdenes según Instancia'!R18/'Órdenes según Instancia'!AB18))</f>
        <v>8.2627118644067798E-2</v>
      </c>
      <c r="G18" s="31">
        <f>IF('Órdenes según Instancia'!AB18=0,"-",('Órdenes según Instancia'!W18/'Órdenes según Instancia'!AB18))</f>
        <v>0</v>
      </c>
      <c r="H18" s="31" t="str">
        <f>IF('Órdenes según Instancia'!AC18=0,"-",('Órdenes según Instancia'!D18/'Órdenes según Instancia'!AC18))</f>
        <v>-</v>
      </c>
      <c r="I18" s="31" t="str">
        <f>IF('Órdenes según Instancia'!AC18=0,"-",('Órdenes según Instancia'!I18/'Órdenes según Instancia'!AC18))</f>
        <v>-</v>
      </c>
      <c r="J18" s="31" t="str">
        <f>IF('Órdenes según Instancia'!AC18=0,"-",('Órdenes según Instancia'!N18/'Órdenes según Instancia'!AC18))</f>
        <v>-</v>
      </c>
      <c r="K18" s="31" t="str">
        <f>IF('Órdenes según Instancia'!AC18=0,"-",('Órdenes según Instancia'!S18/'Órdenes según Instancia'!AC18))</f>
        <v>-</v>
      </c>
      <c r="L18" s="31" t="str">
        <f>IF('Órdenes según Instancia'!AC18=0,"-",('Órdenes según Instancia'!X18/'Órdenes según Instancia'!AC18))</f>
        <v>-</v>
      </c>
      <c r="M18" s="31">
        <f>IF('Órdenes según Instancia'!AD18=0,"-",('Órdenes según Instancia'!E18/'Órdenes según Instancia'!AD18))</f>
        <v>0.8117021276595745</v>
      </c>
      <c r="N18" s="31">
        <f>IF('Órdenes según Instancia'!AD18=0,"-",('Órdenes según Instancia'!J18/'Órdenes según Instancia'!AD18))</f>
        <v>0</v>
      </c>
      <c r="O18" s="31">
        <f>IF('Órdenes según Instancia'!AD18=0,"-",('Órdenes según Instancia'!O18/'Órdenes según Instancia'!AD18))</f>
        <v>0.10531914893617021</v>
      </c>
      <c r="P18" s="31">
        <f>IF('Órdenes según Instancia'!AD18=0,"-",('Órdenes según Instancia'!T18/'Órdenes según Instancia'!AD18))</f>
        <v>8.2978723404255314E-2</v>
      </c>
      <c r="Q18" s="31">
        <f>IF('Órdenes según Instancia'!AD18=0,"-",('Órdenes según Instancia'!Y18/'Órdenes según Instancia'!AD18))</f>
        <v>0</v>
      </c>
      <c r="R18" s="31">
        <f>IF('Órdenes según Instancia'!AE18=0,"-",('Órdenes según Instancia'!F18/'Órdenes según Instancia'!AE18))</f>
        <v>1</v>
      </c>
      <c r="S18" s="31">
        <f>IF('Órdenes según Instancia'!AE18=0,"-",('Órdenes según Instancia'!K18/'Órdenes según Instancia'!AE18))</f>
        <v>0</v>
      </c>
      <c r="T18" s="31">
        <f>IF('Órdenes según Instancia'!AE18=0,"-",('Órdenes según Instancia'!P18/'Órdenes según Instancia'!AE18))</f>
        <v>0</v>
      </c>
      <c r="U18" s="31">
        <f>IF('Órdenes según Instancia'!AE18=0,"-",('Órdenes según Instancia'!U18/'Órdenes según Instancia'!AE18))</f>
        <v>0</v>
      </c>
      <c r="V18" s="31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201</v>
      </c>
      <c r="C19" s="31">
        <f>IF('Órdenes según Instancia'!AB19=0,"-",('Órdenes según Instancia'!C19/'Órdenes según Instancia'!AB19))</f>
        <v>0.98653198653198648</v>
      </c>
      <c r="D19" s="31">
        <f>IF('Órdenes según Instancia'!AB19=0,"-",('Órdenes según Instancia'!H19/'Órdenes según Instancia'!AB19))</f>
        <v>5.0505050505050509E-3</v>
      </c>
      <c r="E19" s="31">
        <f>IF('Órdenes según Instancia'!AB19=0,"-",('Órdenes según Instancia'!M19/'Órdenes según Instancia'!AB19))</f>
        <v>8.4175084175084174E-3</v>
      </c>
      <c r="F19" s="31">
        <f>IF('Órdenes según Instancia'!AB19=0,"-",('Órdenes según Instancia'!R19/'Órdenes según Instancia'!AB19))</f>
        <v>0</v>
      </c>
      <c r="G19" s="31">
        <f>IF('Órdenes según Instancia'!AB19=0,"-",('Órdenes según Instancia'!W19/'Órdenes según Instancia'!AB19))</f>
        <v>0</v>
      </c>
      <c r="H19" s="31">
        <f>IF('Órdenes según Instancia'!AC19=0,"-",('Órdenes según Instancia'!D19/'Órdenes según Instancia'!AC19))</f>
        <v>0.5</v>
      </c>
      <c r="I19" s="31">
        <f>IF('Órdenes según Instancia'!AC19=0,"-",('Órdenes según Instancia'!I19/'Órdenes según Instancia'!AC19))</f>
        <v>0.5</v>
      </c>
      <c r="J19" s="31">
        <f>IF('Órdenes según Instancia'!AC19=0,"-",('Órdenes según Instancia'!N19/'Órdenes según Instancia'!AC19))</f>
        <v>0</v>
      </c>
      <c r="K19" s="31">
        <f>IF('Órdenes según Instancia'!AC19=0,"-",('Órdenes según Instancia'!S19/'Órdenes según Instancia'!AC19))</f>
        <v>0</v>
      </c>
      <c r="L19" s="31">
        <f>IF('Órdenes según Instancia'!AC19=0,"-",('Órdenes según Instancia'!X19/'Órdenes según Instancia'!AC19))</f>
        <v>0</v>
      </c>
      <c r="M19" s="31">
        <f>IF('Órdenes según Instancia'!AD19=0,"-",('Órdenes según Instancia'!E19/'Órdenes según Instancia'!AD19))</f>
        <v>0.99621928166351603</v>
      </c>
      <c r="N19" s="31">
        <f>IF('Órdenes según Instancia'!AD19=0,"-",('Órdenes según Instancia'!J19/'Órdenes según Instancia'!AD19))</f>
        <v>3.780718336483932E-3</v>
      </c>
      <c r="O19" s="31">
        <f>IF('Órdenes según Instancia'!AD19=0,"-",('Órdenes según Instancia'!O19/'Órdenes según Instancia'!AD19))</f>
        <v>0</v>
      </c>
      <c r="P19" s="31">
        <f>IF('Órdenes según Instancia'!AD19=0,"-",('Órdenes según Instancia'!T19/'Órdenes según Instancia'!AD19))</f>
        <v>0</v>
      </c>
      <c r="Q19" s="31">
        <f>IF('Órdenes según Instancia'!AD19=0,"-",('Órdenes según Instancia'!Y19/'Órdenes según Instancia'!AD19))</f>
        <v>0</v>
      </c>
      <c r="R19" s="31">
        <f>IF('Órdenes según Instancia'!AE19=0,"-",('Órdenes según Instancia'!F19/'Órdenes según Instancia'!AE19))</f>
        <v>0.92063492063492058</v>
      </c>
      <c r="S19" s="31">
        <f>IF('Órdenes según Instancia'!AE19=0,"-",('Órdenes según Instancia'!K19/'Órdenes según Instancia'!AE19))</f>
        <v>0</v>
      </c>
      <c r="T19" s="31">
        <f>IF('Órdenes según Instancia'!AE19=0,"-",('Órdenes según Instancia'!P19/'Órdenes según Instancia'!AE19))</f>
        <v>7.9365079365079361E-2</v>
      </c>
      <c r="U19" s="31">
        <f>IF('Órdenes según Instancia'!AE19=0,"-",('Órdenes según Instancia'!U19/'Órdenes según Instancia'!AE19))</f>
        <v>0</v>
      </c>
      <c r="V19" s="31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202</v>
      </c>
      <c r="C20" s="31">
        <f>IF('Órdenes según Instancia'!AB20=0,"-",('Órdenes según Instancia'!C20/'Órdenes según Instancia'!AB20))</f>
        <v>0.87865168539325844</v>
      </c>
      <c r="D20" s="31">
        <f>IF('Órdenes según Instancia'!AB20=0,"-",('Órdenes según Instancia'!H20/'Órdenes según Instancia'!AB20))</f>
        <v>6.7415730337078653E-3</v>
      </c>
      <c r="E20" s="31">
        <f>IF('Órdenes según Instancia'!AB20=0,"-",('Órdenes según Instancia'!M20/'Órdenes según Instancia'!AB20))</f>
        <v>8.3146067415730343E-2</v>
      </c>
      <c r="F20" s="31">
        <f>IF('Órdenes según Instancia'!AB20=0,"-",('Órdenes según Instancia'!R20/'Órdenes según Instancia'!AB20))</f>
        <v>3.1460674157303373E-2</v>
      </c>
      <c r="G20" s="31">
        <f>IF('Órdenes según Instancia'!AB20=0,"-",('Órdenes según Instancia'!W20/'Órdenes según Instancia'!AB20))</f>
        <v>0</v>
      </c>
      <c r="H20" s="31" t="str">
        <f>IF('Órdenes según Instancia'!AC20=0,"-",('Órdenes según Instancia'!D20/'Órdenes según Instancia'!AC20))</f>
        <v>-</v>
      </c>
      <c r="I20" s="31" t="str">
        <f>IF('Órdenes según Instancia'!AC20=0,"-",('Órdenes según Instancia'!I20/'Órdenes según Instancia'!AC20))</f>
        <v>-</v>
      </c>
      <c r="J20" s="31" t="str">
        <f>IF('Órdenes según Instancia'!AC20=0,"-",('Órdenes según Instancia'!N20/'Órdenes según Instancia'!AC20))</f>
        <v>-</v>
      </c>
      <c r="K20" s="31" t="str">
        <f>IF('Órdenes según Instancia'!AC20=0,"-",('Órdenes según Instancia'!S20/'Órdenes según Instancia'!AC20))</f>
        <v>-</v>
      </c>
      <c r="L20" s="31" t="str">
        <f>IF('Órdenes según Instancia'!AC20=0,"-",('Órdenes según Instancia'!X20/'Órdenes según Instancia'!AC20))</f>
        <v>-</v>
      </c>
      <c r="M20" s="31">
        <f>IF('Órdenes según Instancia'!AD20=0,"-",('Órdenes según Instancia'!E20/'Órdenes según Instancia'!AD20))</f>
        <v>0.85444743935309975</v>
      </c>
      <c r="N20" s="31">
        <f>IF('Órdenes según Instancia'!AD20=0,"-",('Órdenes según Instancia'!J20/'Órdenes según Instancia'!AD20))</f>
        <v>8.0862533692722376E-3</v>
      </c>
      <c r="O20" s="31">
        <f>IF('Órdenes según Instancia'!AD20=0,"-",('Órdenes según Instancia'!O20/'Órdenes según Instancia'!AD20))</f>
        <v>9.9730458221024262E-2</v>
      </c>
      <c r="P20" s="31">
        <f>IF('Órdenes según Instancia'!AD20=0,"-",('Órdenes según Instancia'!T20/'Órdenes según Instancia'!AD20))</f>
        <v>3.7735849056603772E-2</v>
      </c>
      <c r="Q20" s="31">
        <f>IF('Órdenes según Instancia'!AD20=0,"-",('Órdenes según Instancia'!Y20/'Órdenes según Instancia'!AD20))</f>
        <v>0</v>
      </c>
      <c r="R20" s="31">
        <f>IF('Órdenes según Instancia'!AE20=0,"-",('Órdenes según Instancia'!F20/'Órdenes según Instancia'!AE20))</f>
        <v>1</v>
      </c>
      <c r="S20" s="31">
        <f>IF('Órdenes según Instancia'!AE20=0,"-",('Órdenes según Instancia'!K20/'Órdenes según Instancia'!AE20))</f>
        <v>0</v>
      </c>
      <c r="T20" s="31">
        <f>IF('Órdenes según Instancia'!AE20=0,"-",('Órdenes según Instancia'!P20/'Órdenes según Instancia'!AE20))</f>
        <v>0</v>
      </c>
      <c r="U20" s="31">
        <f>IF('Órdenes según Instancia'!AE20=0,"-",('Órdenes según Instancia'!U20/'Órdenes según Instancia'!AE20))</f>
        <v>0</v>
      </c>
      <c r="V20" s="31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203</v>
      </c>
      <c r="C21" s="31">
        <f>IF('Órdenes según Instancia'!AB21=0,"-",('Órdenes según Instancia'!C21/'Órdenes según Instancia'!AB21))</f>
        <v>0.97030268418046828</v>
      </c>
      <c r="D21" s="31">
        <f>IF('Órdenes según Instancia'!AB21=0,"-",('Órdenes según Instancia'!H21/'Órdenes según Instancia'!AB21))</f>
        <v>1.1422044545973729E-3</v>
      </c>
      <c r="E21" s="31">
        <f>IF('Órdenes según Instancia'!AB21=0,"-",('Órdenes según Instancia'!M21/'Órdenes según Instancia'!AB21))</f>
        <v>2.5699600228440891E-2</v>
      </c>
      <c r="F21" s="31">
        <f>IF('Órdenes según Instancia'!AB21=0,"-",('Órdenes según Instancia'!R21/'Órdenes según Instancia'!AB21))</f>
        <v>2.8555111364934323E-3</v>
      </c>
      <c r="G21" s="31">
        <f>IF('Órdenes según Instancia'!AB21=0,"-",('Órdenes según Instancia'!W21/'Órdenes según Instancia'!AB21))</f>
        <v>0</v>
      </c>
      <c r="H21" s="31" t="str">
        <f>IF('Órdenes según Instancia'!AC21=0,"-",('Órdenes según Instancia'!D21/'Órdenes según Instancia'!AC21))</f>
        <v>-</v>
      </c>
      <c r="I21" s="31" t="str">
        <f>IF('Órdenes según Instancia'!AC21=0,"-",('Órdenes según Instancia'!I21/'Órdenes según Instancia'!AC21))</f>
        <v>-</v>
      </c>
      <c r="J21" s="31" t="str">
        <f>IF('Órdenes según Instancia'!AC21=0,"-",('Órdenes según Instancia'!N21/'Órdenes según Instancia'!AC21))</f>
        <v>-</v>
      </c>
      <c r="K21" s="31" t="str">
        <f>IF('Órdenes según Instancia'!AC21=0,"-",('Órdenes según Instancia'!S21/'Órdenes según Instancia'!AC21))</f>
        <v>-</v>
      </c>
      <c r="L21" s="31" t="str">
        <f>IF('Órdenes según Instancia'!AC21=0,"-",('Órdenes según Instancia'!X21/'Órdenes según Instancia'!AC21))</f>
        <v>-</v>
      </c>
      <c r="M21" s="31">
        <f>IF('Órdenes según Instancia'!AD21=0,"-",('Órdenes según Instancia'!E21/'Órdenes según Instancia'!AD21))</f>
        <v>0.96045627376425857</v>
      </c>
      <c r="N21" s="31">
        <f>IF('Órdenes según Instancia'!AD21=0,"-",('Órdenes según Instancia'!J21/'Órdenes según Instancia'!AD21))</f>
        <v>1.520912547528517E-3</v>
      </c>
      <c r="O21" s="31">
        <f>IF('Órdenes según Instancia'!AD21=0,"-",('Órdenes según Instancia'!O21/'Órdenes según Instancia'!AD21))</f>
        <v>3.4220532319391636E-2</v>
      </c>
      <c r="P21" s="31">
        <f>IF('Órdenes según Instancia'!AD21=0,"-",('Órdenes según Instancia'!T21/'Órdenes según Instancia'!AD21))</f>
        <v>3.8022813688212928E-3</v>
      </c>
      <c r="Q21" s="31">
        <f>IF('Órdenes según Instancia'!AD21=0,"-",('Órdenes según Instancia'!Y21/'Órdenes según Instancia'!AD21))</f>
        <v>0</v>
      </c>
      <c r="R21" s="31">
        <f>IF('Órdenes según Instancia'!AE21=0,"-",('Órdenes según Instancia'!F21/'Órdenes según Instancia'!AE21))</f>
        <v>1</v>
      </c>
      <c r="S21" s="31">
        <f>IF('Órdenes según Instancia'!AE21=0,"-",('Órdenes según Instancia'!K21/'Órdenes según Instancia'!AE21))</f>
        <v>0</v>
      </c>
      <c r="T21" s="31">
        <f>IF('Órdenes según Instancia'!AE21=0,"-",('Órdenes según Instancia'!P21/'Órdenes según Instancia'!AE21))</f>
        <v>0</v>
      </c>
      <c r="U21" s="31">
        <f>IF('Órdenes según Instancia'!AE21=0,"-",('Órdenes según Instancia'!U21/'Órdenes según Instancia'!AE21))</f>
        <v>0</v>
      </c>
      <c r="V21" s="31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204</v>
      </c>
      <c r="C22" s="31">
        <f>IF('Órdenes según Instancia'!AB22=0,"-",('Órdenes según Instancia'!C22/'Órdenes según Instancia'!AB22))</f>
        <v>0.99049049049049054</v>
      </c>
      <c r="D22" s="31">
        <f>IF('Órdenes según Instancia'!AB22=0,"-",('Órdenes según Instancia'!H22/'Órdenes según Instancia'!AB22))</f>
        <v>5.005005005005005E-4</v>
      </c>
      <c r="E22" s="31">
        <f>IF('Órdenes según Instancia'!AB22=0,"-",('Órdenes según Instancia'!M22/'Órdenes según Instancia'!AB22))</f>
        <v>7.5075075075075074E-3</v>
      </c>
      <c r="F22" s="31">
        <f>IF('Órdenes según Instancia'!AB22=0,"-",('Órdenes según Instancia'!R22/'Órdenes según Instancia'!AB22))</f>
        <v>1.5015015015015015E-3</v>
      </c>
      <c r="G22" s="31">
        <f>IF('Órdenes según Instancia'!AB22=0,"-",('Órdenes según Instancia'!W22/'Órdenes según Instancia'!AB22))</f>
        <v>0</v>
      </c>
      <c r="H22" s="31">
        <f>IF('Órdenes según Instancia'!AC22=0,"-",('Órdenes según Instancia'!D22/'Órdenes según Instancia'!AC22))</f>
        <v>1</v>
      </c>
      <c r="I22" s="31">
        <f>IF('Órdenes según Instancia'!AC22=0,"-",('Órdenes según Instancia'!I22/'Órdenes según Instancia'!AC22))</f>
        <v>0</v>
      </c>
      <c r="J22" s="31">
        <f>IF('Órdenes según Instancia'!AC22=0,"-",('Órdenes según Instancia'!N22/'Órdenes según Instancia'!AC22))</f>
        <v>0</v>
      </c>
      <c r="K22" s="31">
        <f>IF('Órdenes según Instancia'!AC22=0,"-",('Órdenes según Instancia'!S22/'Órdenes según Instancia'!AC22))</f>
        <v>0</v>
      </c>
      <c r="L22" s="31">
        <f>IF('Órdenes según Instancia'!AC22=0,"-",('Órdenes según Instancia'!X22/'Órdenes según Instancia'!AC22))</f>
        <v>0</v>
      </c>
      <c r="M22" s="31">
        <f>IF('Órdenes según Instancia'!AD22=0,"-",('Órdenes según Instancia'!E22/'Órdenes según Instancia'!AD22))</f>
        <v>0.9807037457434733</v>
      </c>
      <c r="N22" s="31">
        <f>IF('Órdenes según Instancia'!AD22=0,"-",('Órdenes según Instancia'!J22/'Órdenes según Instancia'!AD22))</f>
        <v>0</v>
      </c>
      <c r="O22" s="31">
        <f>IF('Órdenes según Instancia'!AD22=0,"-",('Órdenes según Instancia'!O22/'Órdenes según Instancia'!AD22))</f>
        <v>1.5891032917139614E-2</v>
      </c>
      <c r="P22" s="31">
        <f>IF('Órdenes según Instancia'!AD22=0,"-",('Órdenes según Instancia'!T22/'Órdenes según Instancia'!AD22))</f>
        <v>3.4052213393870601E-3</v>
      </c>
      <c r="Q22" s="31">
        <f>IF('Órdenes según Instancia'!AD22=0,"-",('Órdenes según Instancia'!Y22/'Órdenes según Instancia'!AD22))</f>
        <v>0</v>
      </c>
      <c r="R22" s="31">
        <f>IF('Órdenes según Instancia'!AE22=0,"-",('Órdenes según Instancia'!F22/'Órdenes según Instancia'!AE22))</f>
        <v>0.99807692307692308</v>
      </c>
      <c r="S22" s="31">
        <f>IF('Órdenes según Instancia'!AE22=0,"-",('Órdenes según Instancia'!K22/'Órdenes según Instancia'!AE22))</f>
        <v>9.6153846153846159E-4</v>
      </c>
      <c r="T22" s="31">
        <f>IF('Órdenes según Instancia'!AE22=0,"-",('Órdenes según Instancia'!P22/'Órdenes según Instancia'!AE22))</f>
        <v>9.6153846153846159E-4</v>
      </c>
      <c r="U22" s="31">
        <f>IF('Órdenes según Instancia'!AE22=0,"-",('Órdenes según Instancia'!U22/'Órdenes según Instancia'!AE22))</f>
        <v>0</v>
      </c>
      <c r="V22" s="31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205</v>
      </c>
      <c r="C23" s="31">
        <f>IF('Órdenes según Instancia'!AB23=0,"-",('Órdenes según Instancia'!C23/'Órdenes según Instancia'!AB23))</f>
        <v>0.8719211822660099</v>
      </c>
      <c r="D23" s="31">
        <f>IF('Órdenes según Instancia'!AB23=0,"-",('Órdenes según Instancia'!H23/'Órdenes según Instancia'!AB23))</f>
        <v>0</v>
      </c>
      <c r="E23" s="31">
        <f>IF('Órdenes según Instancia'!AB23=0,"-",('Órdenes según Instancia'!M23/'Órdenes según Instancia'!AB23))</f>
        <v>8.3743842364532015E-2</v>
      </c>
      <c r="F23" s="31">
        <f>IF('Órdenes según Instancia'!AB23=0,"-",('Órdenes según Instancia'!R23/'Órdenes según Instancia'!AB23))</f>
        <v>4.4334975369458129E-2</v>
      </c>
      <c r="G23" s="31">
        <f>IF('Órdenes según Instancia'!AB23=0,"-",('Órdenes según Instancia'!W23/'Órdenes según Instancia'!AB23))</f>
        <v>0</v>
      </c>
      <c r="H23" s="31" t="str">
        <f>IF('Órdenes según Instancia'!AC23=0,"-",('Órdenes según Instancia'!D23/'Órdenes según Instancia'!AC23))</f>
        <v>-</v>
      </c>
      <c r="I23" s="31" t="str">
        <f>IF('Órdenes según Instancia'!AC23=0,"-",('Órdenes según Instancia'!I23/'Órdenes según Instancia'!AC23))</f>
        <v>-</v>
      </c>
      <c r="J23" s="31" t="str">
        <f>IF('Órdenes según Instancia'!AC23=0,"-",('Órdenes según Instancia'!N23/'Órdenes según Instancia'!AC23))</f>
        <v>-</v>
      </c>
      <c r="K23" s="31" t="str">
        <f>IF('Órdenes según Instancia'!AC23=0,"-",('Órdenes según Instancia'!S23/'Órdenes según Instancia'!AC23))</f>
        <v>-</v>
      </c>
      <c r="L23" s="31" t="str">
        <f>IF('Órdenes según Instancia'!AC23=0,"-",('Órdenes según Instancia'!X23/'Órdenes según Instancia'!AC23))</f>
        <v>-</v>
      </c>
      <c r="M23" s="31">
        <f>IF('Órdenes según Instancia'!AD23=0,"-",('Órdenes según Instancia'!E23/'Órdenes según Instancia'!AD23))</f>
        <v>0.85632183908045978</v>
      </c>
      <c r="N23" s="31">
        <f>IF('Órdenes según Instancia'!AD23=0,"-",('Órdenes según Instancia'!J23/'Órdenes según Instancia'!AD23))</f>
        <v>0</v>
      </c>
      <c r="O23" s="31">
        <f>IF('Órdenes según Instancia'!AD23=0,"-",('Órdenes según Instancia'!O23/'Órdenes según Instancia'!AD23))</f>
        <v>9.1954022988505746E-2</v>
      </c>
      <c r="P23" s="31">
        <f>IF('Órdenes según Instancia'!AD23=0,"-",('Órdenes según Instancia'!T23/'Órdenes según Instancia'!AD23))</f>
        <v>5.1724137931034482E-2</v>
      </c>
      <c r="Q23" s="31">
        <f>IF('Órdenes según Instancia'!AD23=0,"-",('Órdenes según Instancia'!Y23/'Órdenes según Instancia'!AD23))</f>
        <v>0</v>
      </c>
      <c r="R23" s="31">
        <f>IF('Órdenes según Instancia'!AE23=0,"-",('Órdenes según Instancia'!F23/'Órdenes según Instancia'!AE23))</f>
        <v>0.96551724137931039</v>
      </c>
      <c r="S23" s="31">
        <f>IF('Órdenes según Instancia'!AE23=0,"-",('Órdenes según Instancia'!K23/'Órdenes según Instancia'!AE23))</f>
        <v>0</v>
      </c>
      <c r="T23" s="31">
        <f>IF('Órdenes según Instancia'!AE23=0,"-",('Órdenes según Instancia'!P23/'Órdenes según Instancia'!AE23))</f>
        <v>3.4482758620689655E-2</v>
      </c>
      <c r="U23" s="31">
        <f>IF('Órdenes según Instancia'!AE23=0,"-",('Órdenes según Instancia'!U23/'Órdenes según Instancia'!AE23))</f>
        <v>0</v>
      </c>
      <c r="V23" s="31">
        <f>IF('Órdenes según Instancia'!AE23=0,"-",('Órdenes según Instancia'!Z23/'Órdenes según Instancia'!AE23))</f>
        <v>0</v>
      </c>
    </row>
    <row r="24" spans="2:22" ht="20.100000000000001" customHeight="1" thickBot="1" x14ac:dyDescent="0.25">
      <c r="B24" s="4" t="s">
        <v>206</v>
      </c>
      <c r="C24" s="31">
        <f>IF('Órdenes según Instancia'!AB24=0,"-",('Órdenes según Instancia'!C24/'Órdenes según Instancia'!AB24))</f>
        <v>0.9375</v>
      </c>
      <c r="D24" s="31">
        <f>IF('Órdenes según Instancia'!AB24=0,"-",('Órdenes según Instancia'!H24/'Órdenes según Instancia'!AB24))</f>
        <v>0</v>
      </c>
      <c r="E24" s="31">
        <f>IF('Órdenes según Instancia'!AB24=0,"-",('Órdenes según Instancia'!M24/'Órdenes según Instancia'!AB24))</f>
        <v>6.25E-2</v>
      </c>
      <c r="F24" s="31">
        <f>IF('Órdenes según Instancia'!AB24=0,"-",('Órdenes según Instancia'!R24/'Órdenes según Instancia'!AB24))</f>
        <v>0</v>
      </c>
      <c r="G24" s="31">
        <f>IF('Órdenes según Instancia'!AB24=0,"-",('Órdenes según Instancia'!W24/'Órdenes según Instancia'!AB24))</f>
        <v>0</v>
      </c>
      <c r="H24" s="31">
        <f>IF('Órdenes según Instancia'!AC24=0,"-",('Órdenes según Instancia'!D24/'Órdenes según Instancia'!AC24))</f>
        <v>1</v>
      </c>
      <c r="I24" s="31">
        <f>IF('Órdenes según Instancia'!AC24=0,"-",('Órdenes según Instancia'!I24/'Órdenes según Instancia'!AC24))</f>
        <v>0</v>
      </c>
      <c r="J24" s="31">
        <f>IF('Órdenes según Instancia'!AC24=0,"-",('Órdenes según Instancia'!N24/'Órdenes según Instancia'!AC24))</f>
        <v>0</v>
      </c>
      <c r="K24" s="31">
        <f>IF('Órdenes según Instancia'!AC24=0,"-",('Órdenes según Instancia'!S24/'Órdenes según Instancia'!AC24))</f>
        <v>0</v>
      </c>
      <c r="L24" s="31">
        <f>IF('Órdenes según Instancia'!AC24=0,"-",('Órdenes según Instancia'!X24/'Órdenes según Instancia'!AC24))</f>
        <v>0</v>
      </c>
      <c r="M24" s="31">
        <f>IF('Órdenes según Instancia'!AD24=0,"-",('Órdenes según Instancia'!E24/'Órdenes según Instancia'!AD24))</f>
        <v>0.92727272727272725</v>
      </c>
      <c r="N24" s="31">
        <f>IF('Órdenes según Instancia'!AD24=0,"-",('Órdenes según Instancia'!J24/'Órdenes según Instancia'!AD24))</f>
        <v>0</v>
      </c>
      <c r="O24" s="31">
        <f>IF('Órdenes según Instancia'!AD24=0,"-",('Órdenes según Instancia'!O24/'Órdenes según Instancia'!AD24))</f>
        <v>7.2727272727272724E-2</v>
      </c>
      <c r="P24" s="31">
        <f>IF('Órdenes según Instancia'!AD24=0,"-",('Órdenes según Instancia'!T24/'Órdenes según Instancia'!AD24))</f>
        <v>0</v>
      </c>
      <c r="Q24" s="31">
        <f>IF('Órdenes según Instancia'!AD24=0,"-",('Órdenes según Instancia'!Y24/'Órdenes según Instancia'!AD24))</f>
        <v>0</v>
      </c>
      <c r="R24" s="31">
        <f>IF('Órdenes según Instancia'!AE24=0,"-",('Órdenes según Instancia'!F24/'Órdenes según Instancia'!AE24))</f>
        <v>1</v>
      </c>
      <c r="S24" s="31">
        <f>IF('Órdenes según Instancia'!AE24=0,"-",('Órdenes según Instancia'!K24/'Órdenes según Instancia'!AE24))</f>
        <v>0</v>
      </c>
      <c r="T24" s="31">
        <f>IF('Órdenes según Instancia'!AE24=0,"-",('Órdenes según Instancia'!P24/'Órdenes según Instancia'!AE24))</f>
        <v>0</v>
      </c>
      <c r="U24" s="31">
        <f>IF('Órdenes según Instancia'!AE24=0,"-",('Órdenes según Instancia'!U24/'Órdenes según Instancia'!AE24))</f>
        <v>0</v>
      </c>
      <c r="V24" s="31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207</v>
      </c>
      <c r="C25" s="31">
        <f>IF('Órdenes según Instancia'!AB25=0,"-",('Órdenes según Instancia'!C25/'Órdenes según Instancia'!AB25))</f>
        <v>0.92329545454545459</v>
      </c>
      <c r="D25" s="31">
        <f>IF('Órdenes según Instancia'!AB25=0,"-",('Órdenes según Instancia'!H25/'Órdenes según Instancia'!AB25))</f>
        <v>5.681818181818182E-3</v>
      </c>
      <c r="E25" s="31">
        <f>IF('Órdenes según Instancia'!AB25=0,"-",('Órdenes según Instancia'!M25/'Órdenes según Instancia'!AB25))</f>
        <v>4.1193181818181816E-2</v>
      </c>
      <c r="F25" s="31">
        <f>IF('Órdenes según Instancia'!AB25=0,"-",('Órdenes según Instancia'!R25/'Órdenes según Instancia'!AB25))</f>
        <v>2.9829545454545456E-2</v>
      </c>
      <c r="G25" s="31">
        <f>IF('Órdenes según Instancia'!AB25=0,"-",('Órdenes según Instancia'!W25/'Órdenes según Instancia'!AB25))</f>
        <v>0</v>
      </c>
      <c r="H25" s="31" t="str">
        <f>IF('Órdenes según Instancia'!AC25=0,"-",('Órdenes según Instancia'!D25/'Órdenes según Instancia'!AC25))</f>
        <v>-</v>
      </c>
      <c r="I25" s="31" t="str">
        <f>IF('Órdenes según Instancia'!AC25=0,"-",('Órdenes según Instancia'!I25/'Órdenes según Instancia'!AC25))</f>
        <v>-</v>
      </c>
      <c r="J25" s="31" t="str">
        <f>IF('Órdenes según Instancia'!AC25=0,"-",('Órdenes según Instancia'!N25/'Órdenes según Instancia'!AC25))</f>
        <v>-</v>
      </c>
      <c r="K25" s="31" t="str">
        <f>IF('Órdenes según Instancia'!AC25=0,"-",('Órdenes según Instancia'!S25/'Órdenes según Instancia'!AC25))</f>
        <v>-</v>
      </c>
      <c r="L25" s="31" t="str">
        <f>IF('Órdenes según Instancia'!AC25=0,"-",('Órdenes según Instancia'!X25/'Órdenes según Instancia'!AC25))</f>
        <v>-</v>
      </c>
      <c r="M25" s="31">
        <f>IF('Órdenes según Instancia'!AD25=0,"-",('Órdenes según Instancia'!E25/'Órdenes según Instancia'!AD25))</f>
        <v>0.91115311909262764</v>
      </c>
      <c r="N25" s="31">
        <f>IF('Órdenes según Instancia'!AD25=0,"-",('Órdenes según Instancia'!J25/'Órdenes según Instancia'!AD25))</f>
        <v>3.780718336483932E-3</v>
      </c>
      <c r="O25" s="31">
        <f>IF('Órdenes según Instancia'!AD25=0,"-",('Órdenes según Instancia'!O25/'Órdenes según Instancia'!AD25))</f>
        <v>5.2930056710775046E-2</v>
      </c>
      <c r="P25" s="31">
        <f>IF('Órdenes según Instancia'!AD25=0,"-",('Órdenes según Instancia'!T25/'Órdenes según Instancia'!AD25))</f>
        <v>3.2136105860113423E-2</v>
      </c>
      <c r="Q25" s="31">
        <f>IF('Órdenes según Instancia'!AD25=0,"-",('Órdenes según Instancia'!Y25/'Órdenes según Instancia'!AD25))</f>
        <v>0</v>
      </c>
      <c r="R25" s="31">
        <f>IF('Órdenes según Instancia'!AE25=0,"-",('Órdenes según Instancia'!F25/'Órdenes según Instancia'!AE25))</f>
        <v>0.96</v>
      </c>
      <c r="S25" s="31">
        <f>IF('Órdenes según Instancia'!AE25=0,"-",('Órdenes según Instancia'!K25/'Órdenes según Instancia'!AE25))</f>
        <v>1.1428571428571429E-2</v>
      </c>
      <c r="T25" s="31">
        <f>IF('Órdenes según Instancia'!AE25=0,"-",('Órdenes según Instancia'!P25/'Órdenes según Instancia'!AE25))</f>
        <v>5.7142857142857143E-3</v>
      </c>
      <c r="U25" s="31">
        <f>IF('Órdenes según Instancia'!AE25=0,"-",('Órdenes según Instancia'!U25/'Órdenes según Instancia'!AE25))</f>
        <v>2.2857142857142857E-2</v>
      </c>
      <c r="V25" s="31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208</v>
      </c>
      <c r="C26" s="31">
        <f>IF('Órdenes según Instancia'!AB26=0,"-",('Órdenes según Instancia'!C26/'Órdenes según Instancia'!AB26))</f>
        <v>0.98463508322663251</v>
      </c>
      <c r="D26" s="31">
        <f>IF('Órdenes según Instancia'!AB26=0,"-",('Órdenes según Instancia'!H26/'Órdenes según Instancia'!AB26))</f>
        <v>3.8412291933418692E-3</v>
      </c>
      <c r="E26" s="31">
        <f>IF('Órdenes según Instancia'!AB26=0,"-",('Órdenes según Instancia'!M26/'Órdenes según Instancia'!AB26))</f>
        <v>8.9628681177976958E-3</v>
      </c>
      <c r="F26" s="31">
        <f>IF('Órdenes según Instancia'!AB26=0,"-",('Órdenes según Instancia'!R26/'Órdenes según Instancia'!AB26))</f>
        <v>2.5608194622279128E-3</v>
      </c>
      <c r="G26" s="31">
        <f>IF('Órdenes según Instancia'!AB26=0,"-",('Órdenes según Instancia'!W26/'Órdenes según Instancia'!AB26))</f>
        <v>0</v>
      </c>
      <c r="H26" s="31" t="str">
        <f>IF('Órdenes según Instancia'!AC26=0,"-",('Órdenes según Instancia'!D26/'Órdenes según Instancia'!AC26))</f>
        <v>-</v>
      </c>
      <c r="I26" s="31" t="str">
        <f>IF('Órdenes según Instancia'!AC26=0,"-",('Órdenes según Instancia'!I26/'Órdenes según Instancia'!AC26))</f>
        <v>-</v>
      </c>
      <c r="J26" s="31" t="str">
        <f>IF('Órdenes según Instancia'!AC26=0,"-",('Órdenes según Instancia'!N26/'Órdenes según Instancia'!AC26))</f>
        <v>-</v>
      </c>
      <c r="K26" s="31" t="str">
        <f>IF('Órdenes según Instancia'!AC26=0,"-",('Órdenes según Instancia'!S26/'Órdenes según Instancia'!AC26))</f>
        <v>-</v>
      </c>
      <c r="L26" s="31" t="str">
        <f>IF('Órdenes según Instancia'!AC26=0,"-",('Órdenes según Instancia'!X26/'Órdenes según Instancia'!AC26))</f>
        <v>-</v>
      </c>
      <c r="M26" s="31">
        <f>IF('Órdenes según Instancia'!AD26=0,"-",('Órdenes según Instancia'!E26/'Órdenes según Instancia'!AD26))</f>
        <v>0.98327759197324416</v>
      </c>
      <c r="N26" s="31">
        <f>IF('Órdenes según Instancia'!AD26=0,"-",('Órdenes según Instancia'!J26/'Órdenes según Instancia'!AD26))</f>
        <v>3.3444816053511705E-3</v>
      </c>
      <c r="O26" s="31">
        <f>IF('Órdenes según Instancia'!AD26=0,"-",('Órdenes según Instancia'!O26/'Órdenes según Instancia'!AD26))</f>
        <v>1.0033444816053512E-2</v>
      </c>
      <c r="P26" s="31">
        <f>IF('Órdenes según Instancia'!AD26=0,"-",('Órdenes según Instancia'!T26/'Órdenes según Instancia'!AD26))</f>
        <v>3.3444816053511705E-3</v>
      </c>
      <c r="Q26" s="31">
        <f>IF('Órdenes según Instancia'!AD26=0,"-",('Órdenes según Instancia'!Y26/'Órdenes según Instancia'!AD26))</f>
        <v>0</v>
      </c>
      <c r="R26" s="31">
        <f>IF('Órdenes según Instancia'!AE26=0,"-",('Órdenes según Instancia'!F26/'Órdenes según Instancia'!AE26))</f>
        <v>0.98907103825136611</v>
      </c>
      <c r="S26" s="31">
        <f>IF('Órdenes según Instancia'!AE26=0,"-",('Órdenes según Instancia'!K26/'Órdenes según Instancia'!AE26))</f>
        <v>5.4644808743169399E-3</v>
      </c>
      <c r="T26" s="31">
        <f>IF('Órdenes según Instancia'!AE26=0,"-",('Órdenes según Instancia'!P26/'Órdenes según Instancia'!AE26))</f>
        <v>5.4644808743169399E-3</v>
      </c>
      <c r="U26" s="31">
        <f>IF('Órdenes según Instancia'!AE26=0,"-",('Órdenes según Instancia'!U26/'Órdenes según Instancia'!AE26))</f>
        <v>0</v>
      </c>
      <c r="V26" s="31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209</v>
      </c>
      <c r="C27" s="31">
        <f>IF('Órdenes según Instancia'!AB27=0,"-",('Órdenes según Instancia'!C27/'Órdenes según Instancia'!AB27))</f>
        <v>0.96762141967621418</v>
      </c>
      <c r="D27" s="31">
        <f>IF('Órdenes según Instancia'!AB27=0,"-",('Órdenes según Instancia'!H27/'Órdenes según Instancia'!AB27))</f>
        <v>6.8493150684931503E-3</v>
      </c>
      <c r="E27" s="31">
        <f>IF('Órdenes según Instancia'!AB27=0,"-",('Órdenes según Instancia'!M27/'Órdenes según Instancia'!AB27))</f>
        <v>2.4906600249066001E-2</v>
      </c>
      <c r="F27" s="31">
        <f>IF('Órdenes según Instancia'!AB27=0,"-",('Órdenes según Instancia'!R27/'Órdenes según Instancia'!AB27))</f>
        <v>6.2266500622665006E-4</v>
      </c>
      <c r="G27" s="31">
        <f>IF('Órdenes según Instancia'!AB27=0,"-",('Órdenes según Instancia'!W27/'Órdenes según Instancia'!AB27))</f>
        <v>0</v>
      </c>
      <c r="H27" s="31">
        <f>IF('Órdenes según Instancia'!AC27=0,"-",('Órdenes según Instancia'!D27/'Órdenes según Instancia'!AC27))</f>
        <v>1</v>
      </c>
      <c r="I27" s="31">
        <f>IF('Órdenes según Instancia'!AC27=0,"-",('Órdenes según Instancia'!I27/'Órdenes según Instancia'!AC27))</f>
        <v>0</v>
      </c>
      <c r="J27" s="31">
        <f>IF('Órdenes según Instancia'!AC27=0,"-",('Órdenes según Instancia'!N27/'Órdenes según Instancia'!AC27))</f>
        <v>0</v>
      </c>
      <c r="K27" s="31">
        <f>IF('Órdenes según Instancia'!AC27=0,"-",('Órdenes según Instancia'!S27/'Órdenes según Instancia'!AC27))</f>
        <v>0</v>
      </c>
      <c r="L27" s="31">
        <f>IF('Órdenes según Instancia'!AC27=0,"-",('Órdenes según Instancia'!X27/'Órdenes según Instancia'!AC27))</f>
        <v>0</v>
      </c>
      <c r="M27" s="31">
        <f>IF('Órdenes según Instancia'!AD27=0,"-",('Órdenes según Instancia'!E27/'Órdenes según Instancia'!AD27))</f>
        <v>0.96405750798722045</v>
      </c>
      <c r="N27" s="31">
        <f>IF('Órdenes según Instancia'!AD27=0,"-",('Órdenes según Instancia'!J27/'Órdenes según Instancia'!AD27))</f>
        <v>5.5910543130990413E-3</v>
      </c>
      <c r="O27" s="31">
        <f>IF('Órdenes según Instancia'!AD27=0,"-",('Órdenes según Instancia'!O27/'Órdenes según Instancia'!AD27))</f>
        <v>2.9552715654952075E-2</v>
      </c>
      <c r="P27" s="31">
        <f>IF('Órdenes según Instancia'!AD27=0,"-",('Órdenes según Instancia'!T27/'Órdenes según Instancia'!AD27))</f>
        <v>7.9872204472843447E-4</v>
      </c>
      <c r="Q27" s="31">
        <f>IF('Órdenes según Instancia'!AD27=0,"-",('Órdenes según Instancia'!Y27/'Órdenes según Instancia'!AD27))</f>
        <v>0</v>
      </c>
      <c r="R27" s="31">
        <f>IF('Órdenes según Instancia'!AE27=0,"-",('Órdenes según Instancia'!F27/'Órdenes según Instancia'!AE27))</f>
        <v>0.98016997167138808</v>
      </c>
      <c r="S27" s="31">
        <f>IF('Órdenes según Instancia'!AE27=0,"-",('Órdenes según Instancia'!K27/'Órdenes según Instancia'!AE27))</f>
        <v>1.1331444759206799E-2</v>
      </c>
      <c r="T27" s="31">
        <f>IF('Órdenes según Instancia'!AE27=0,"-",('Órdenes según Instancia'!P27/'Órdenes según Instancia'!AE27))</f>
        <v>8.4985835694051E-3</v>
      </c>
      <c r="U27" s="31">
        <f>IF('Órdenes según Instancia'!AE27=0,"-",('Órdenes según Instancia'!U27/'Órdenes según Instancia'!AE27))</f>
        <v>0</v>
      </c>
      <c r="V27" s="31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210</v>
      </c>
      <c r="C28" s="31">
        <f>IF('Órdenes según Instancia'!AB28=0,"-",('Órdenes según Instancia'!C28/'Órdenes según Instancia'!AB28))</f>
        <v>0.66800000000000004</v>
      </c>
      <c r="D28" s="31">
        <f>IF('Órdenes según Instancia'!AB28=0,"-",('Órdenes según Instancia'!H28/'Órdenes según Instancia'!AB28))</f>
        <v>3.2000000000000001E-2</v>
      </c>
      <c r="E28" s="31">
        <f>IF('Órdenes según Instancia'!AB28=0,"-",('Órdenes según Instancia'!M28/'Órdenes según Instancia'!AB28))</f>
        <v>0.11866666666666667</v>
      </c>
      <c r="F28" s="31">
        <f>IF('Órdenes según Instancia'!AB28=0,"-",('Órdenes según Instancia'!R28/'Órdenes según Instancia'!AB28))</f>
        <v>0.16533333333333333</v>
      </c>
      <c r="G28" s="31">
        <f>IF('Órdenes según Instancia'!AB28=0,"-",('Órdenes según Instancia'!W28/'Órdenes según Instancia'!AB28))</f>
        <v>1.6E-2</v>
      </c>
      <c r="H28" s="31">
        <f>IF('Órdenes según Instancia'!AC28=0,"-",('Órdenes según Instancia'!D28/'Órdenes según Instancia'!AC28))</f>
        <v>0.66666666666666663</v>
      </c>
      <c r="I28" s="31">
        <f>IF('Órdenes según Instancia'!AC28=0,"-",('Órdenes según Instancia'!I28/'Órdenes según Instancia'!AC28))</f>
        <v>0</v>
      </c>
      <c r="J28" s="31">
        <f>IF('Órdenes según Instancia'!AC28=0,"-",('Órdenes según Instancia'!N28/'Órdenes según Instancia'!AC28))</f>
        <v>0</v>
      </c>
      <c r="K28" s="31">
        <f>IF('Órdenes según Instancia'!AC28=0,"-",('Órdenes según Instancia'!S28/'Órdenes según Instancia'!AC28))</f>
        <v>0.33333333333333331</v>
      </c>
      <c r="L28" s="31">
        <f>IF('Órdenes según Instancia'!AC28=0,"-",('Órdenes según Instancia'!X28/'Órdenes según Instancia'!AC28))</f>
        <v>0</v>
      </c>
      <c r="M28" s="31">
        <f>IF('Órdenes según Instancia'!AD28=0,"-",('Órdenes según Instancia'!E28/'Órdenes según Instancia'!AD28))</f>
        <v>0.65891472868217049</v>
      </c>
      <c r="N28" s="31">
        <f>IF('Órdenes según Instancia'!AD28=0,"-",('Órdenes según Instancia'!J28/'Órdenes según Instancia'!AD28))</f>
        <v>1.8604651162790697E-2</v>
      </c>
      <c r="O28" s="31">
        <f>IF('Órdenes según Instancia'!AD28=0,"-",('Órdenes según Instancia'!O28/'Órdenes según Instancia'!AD28))</f>
        <v>0.13023255813953488</v>
      </c>
      <c r="P28" s="31">
        <f>IF('Órdenes según Instancia'!AD28=0,"-",('Órdenes según Instancia'!T28/'Órdenes según Instancia'!AD28))</f>
        <v>0.17364341085271318</v>
      </c>
      <c r="Q28" s="31">
        <f>IF('Órdenes según Instancia'!AD28=0,"-",('Órdenes según Instancia'!Y28/'Órdenes según Instancia'!AD28))</f>
        <v>1.8604651162790697E-2</v>
      </c>
      <c r="R28" s="31">
        <f>IF('Órdenes según Instancia'!AE28=0,"-",('Órdenes según Instancia'!F28/'Órdenes según Instancia'!AE28))</f>
        <v>0.72549019607843135</v>
      </c>
      <c r="S28" s="31">
        <f>IF('Órdenes según Instancia'!AE28=0,"-",('Órdenes según Instancia'!K28/'Órdenes según Instancia'!AE28))</f>
        <v>0.11764705882352941</v>
      </c>
      <c r="T28" s="31">
        <f>IF('Órdenes según Instancia'!AE28=0,"-",('Órdenes según Instancia'!P28/'Órdenes según Instancia'!AE28))</f>
        <v>4.9019607843137254E-2</v>
      </c>
      <c r="U28" s="31">
        <f>IF('Órdenes según Instancia'!AE28=0,"-",('Órdenes según Instancia'!U28/'Órdenes según Instancia'!AE28))</f>
        <v>0.10784313725490197</v>
      </c>
      <c r="V28" s="31">
        <f>IF('Órdenes según Instancia'!AE28=0,"-",('Órdenes según Instancia'!Z28/'Órdenes según Instancia'!AE28))</f>
        <v>0</v>
      </c>
    </row>
    <row r="29" spans="2:22" ht="20.100000000000001" customHeight="1" thickBot="1" x14ac:dyDescent="0.25">
      <c r="B29" s="4" t="s">
        <v>211</v>
      </c>
      <c r="C29" s="31">
        <f>IF('Órdenes según Instancia'!AB29=0,"-",('Órdenes según Instancia'!C29/'Órdenes según Instancia'!AB29))</f>
        <v>0.86541737649063033</v>
      </c>
      <c r="D29" s="31">
        <f>IF('Órdenes según Instancia'!AB29=0,"-",('Órdenes según Instancia'!H29/'Órdenes según Instancia'!AB29))</f>
        <v>4.2589437819420782E-3</v>
      </c>
      <c r="E29" s="31">
        <f>IF('Órdenes según Instancia'!AB29=0,"-",('Órdenes según Instancia'!M29/'Órdenes según Instancia'!AB29))</f>
        <v>0.12947189097103917</v>
      </c>
      <c r="F29" s="31">
        <f>IF('Órdenes según Instancia'!AB29=0,"-",('Órdenes según Instancia'!R29/'Órdenes según Instancia'!AB29))</f>
        <v>8.5178875638841568E-4</v>
      </c>
      <c r="G29" s="31">
        <f>IF('Órdenes según Instancia'!AB29=0,"-",('Órdenes según Instancia'!W29/'Órdenes según Instancia'!AB29))</f>
        <v>0</v>
      </c>
      <c r="H29" s="31">
        <f>IF('Órdenes según Instancia'!AC29=0,"-",('Órdenes según Instancia'!D29/'Órdenes según Instancia'!AC29))</f>
        <v>1</v>
      </c>
      <c r="I29" s="31">
        <f>IF('Órdenes según Instancia'!AC29=0,"-",('Órdenes según Instancia'!I29/'Órdenes según Instancia'!AC29))</f>
        <v>0</v>
      </c>
      <c r="J29" s="31">
        <f>IF('Órdenes según Instancia'!AC29=0,"-",('Órdenes según Instancia'!N29/'Órdenes según Instancia'!AC29))</f>
        <v>0</v>
      </c>
      <c r="K29" s="31">
        <f>IF('Órdenes según Instancia'!AC29=0,"-",('Órdenes según Instancia'!S29/'Órdenes según Instancia'!AC29))</f>
        <v>0</v>
      </c>
      <c r="L29" s="31">
        <f>IF('Órdenes según Instancia'!AC29=0,"-",('Órdenes según Instancia'!X29/'Órdenes según Instancia'!AC29))</f>
        <v>0</v>
      </c>
      <c r="M29" s="31">
        <f>IF('Órdenes según Instancia'!AD29=0,"-",('Órdenes según Instancia'!E29/'Órdenes según Instancia'!AD29))</f>
        <v>0.80336351875808543</v>
      </c>
      <c r="N29" s="31">
        <f>IF('Órdenes según Instancia'!AD29=0,"-",('Órdenes según Instancia'!J29/'Órdenes según Instancia'!AD29))</f>
        <v>1.29366106080207E-3</v>
      </c>
      <c r="O29" s="31">
        <f>IF('Órdenes según Instancia'!AD29=0,"-",('Órdenes según Instancia'!O29/'Órdenes según Instancia'!AD29))</f>
        <v>0.19404915912031048</v>
      </c>
      <c r="P29" s="31">
        <f>IF('Órdenes según Instancia'!AD29=0,"-",('Órdenes según Instancia'!T29/'Órdenes según Instancia'!AD29))</f>
        <v>1.29366106080207E-3</v>
      </c>
      <c r="Q29" s="31">
        <f>IF('Órdenes según Instancia'!AD29=0,"-",('Órdenes según Instancia'!Y29/'Órdenes según Instancia'!AD29))</f>
        <v>0</v>
      </c>
      <c r="R29" s="31">
        <f>IF('Órdenes según Instancia'!AE29=0,"-",('Órdenes según Instancia'!F29/'Órdenes según Instancia'!AE29))</f>
        <v>0.98445595854922274</v>
      </c>
      <c r="S29" s="31">
        <f>IF('Órdenes según Instancia'!AE29=0,"-",('Órdenes según Instancia'!K29/'Órdenes según Instancia'!AE29))</f>
        <v>1.0362694300518135E-2</v>
      </c>
      <c r="T29" s="31">
        <f>IF('Órdenes según Instancia'!AE29=0,"-",('Órdenes según Instancia'!P29/'Órdenes según Instancia'!AE29))</f>
        <v>5.1813471502590676E-3</v>
      </c>
      <c r="U29" s="31">
        <f>IF('Órdenes según Instancia'!AE29=0,"-",('Órdenes según Instancia'!U29/'Órdenes según Instancia'!AE29))</f>
        <v>0</v>
      </c>
      <c r="V29" s="31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212</v>
      </c>
      <c r="C30" s="31">
        <f>IF('Órdenes según Instancia'!AB30=0,"-",('Órdenes según Instancia'!C30/'Órdenes según Instancia'!AB30))</f>
        <v>0.97690531177829099</v>
      </c>
      <c r="D30" s="31">
        <f>IF('Órdenes según Instancia'!AB30=0,"-",('Órdenes según Instancia'!H30/'Órdenes según Instancia'!AB30))</f>
        <v>0</v>
      </c>
      <c r="E30" s="31">
        <f>IF('Órdenes según Instancia'!AB30=0,"-",('Órdenes según Instancia'!M30/'Órdenes según Instancia'!AB30))</f>
        <v>1.1547344110854504E-2</v>
      </c>
      <c r="F30" s="31">
        <f>IF('Órdenes según Instancia'!AB30=0,"-",('Órdenes según Instancia'!R30/'Órdenes según Instancia'!AB30))</f>
        <v>1.1547344110854504E-2</v>
      </c>
      <c r="G30" s="31">
        <f>IF('Órdenes según Instancia'!AB30=0,"-",('Órdenes según Instancia'!W30/'Órdenes según Instancia'!AB30))</f>
        <v>0</v>
      </c>
      <c r="H30" s="31">
        <f>IF('Órdenes según Instancia'!AC30=0,"-",('Órdenes según Instancia'!D30/'Órdenes según Instancia'!AC30))</f>
        <v>1</v>
      </c>
      <c r="I30" s="31">
        <f>IF('Órdenes según Instancia'!AC30=0,"-",('Órdenes según Instancia'!I30/'Órdenes según Instancia'!AC30))</f>
        <v>0</v>
      </c>
      <c r="J30" s="31">
        <f>IF('Órdenes según Instancia'!AC30=0,"-",('Órdenes según Instancia'!N30/'Órdenes según Instancia'!AC30))</f>
        <v>0</v>
      </c>
      <c r="K30" s="31">
        <f>IF('Órdenes según Instancia'!AC30=0,"-",('Órdenes según Instancia'!S30/'Órdenes según Instancia'!AC30))</f>
        <v>0</v>
      </c>
      <c r="L30" s="31">
        <f>IF('Órdenes según Instancia'!AC30=0,"-",('Órdenes según Instancia'!X30/'Órdenes según Instancia'!AC30))</f>
        <v>0</v>
      </c>
      <c r="M30" s="31">
        <f>IF('Órdenes según Instancia'!AD30=0,"-",('Órdenes según Instancia'!E30/'Órdenes según Instancia'!AD30))</f>
        <v>0.9642857142857143</v>
      </c>
      <c r="N30" s="31">
        <f>IF('Órdenes según Instancia'!AD30=0,"-",('Órdenes según Instancia'!J30/'Órdenes según Instancia'!AD30))</f>
        <v>0</v>
      </c>
      <c r="O30" s="31">
        <f>IF('Órdenes según Instancia'!AD30=0,"-",('Órdenes según Instancia'!O30/'Órdenes según Instancia'!AD30))</f>
        <v>1.7857142857142856E-2</v>
      </c>
      <c r="P30" s="31">
        <f>IF('Órdenes según Instancia'!AD30=0,"-",('Órdenes según Instancia'!T30/'Órdenes según Instancia'!AD30))</f>
        <v>1.7857142857142856E-2</v>
      </c>
      <c r="Q30" s="31">
        <f>IF('Órdenes según Instancia'!AD30=0,"-",('Órdenes según Instancia'!Y30/'Órdenes según Instancia'!AD30))</f>
        <v>0</v>
      </c>
      <c r="R30" s="31">
        <f>IF('Órdenes según Instancia'!AE30=0,"-",('Órdenes según Instancia'!F30/'Órdenes según Instancia'!AE30))</f>
        <v>1</v>
      </c>
      <c r="S30" s="31">
        <f>IF('Órdenes según Instancia'!AE30=0,"-",('Órdenes según Instancia'!K30/'Órdenes según Instancia'!AE30))</f>
        <v>0</v>
      </c>
      <c r="T30" s="31">
        <f>IF('Órdenes según Instancia'!AE30=0,"-",('Órdenes según Instancia'!P30/'Órdenes según Instancia'!AE30))</f>
        <v>0</v>
      </c>
      <c r="U30" s="31">
        <f>IF('Órdenes según Instancia'!AE30=0,"-",('Órdenes según Instancia'!U30/'Órdenes según Instancia'!AE30))</f>
        <v>0</v>
      </c>
      <c r="V30" s="31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213</v>
      </c>
      <c r="C31" s="31">
        <f>IF('Órdenes según Instancia'!AB31=0,"-",('Órdenes según Instancia'!C31/'Órdenes según Instancia'!AB31))</f>
        <v>0.95138888888888884</v>
      </c>
      <c r="D31" s="31">
        <f>IF('Órdenes según Instancia'!AB31=0,"-",('Órdenes según Instancia'!H31/'Órdenes según Instancia'!AB31))</f>
        <v>0</v>
      </c>
      <c r="E31" s="31">
        <f>IF('Órdenes según Instancia'!AB31=0,"-",('Órdenes según Instancia'!M31/'Órdenes según Instancia'!AB31))</f>
        <v>2.0833333333333332E-2</v>
      </c>
      <c r="F31" s="31">
        <f>IF('Órdenes según Instancia'!AB31=0,"-",('Órdenes según Instancia'!R31/'Órdenes según Instancia'!AB31))</f>
        <v>2.7777777777777776E-2</v>
      </c>
      <c r="G31" s="31">
        <f>IF('Órdenes según Instancia'!AB31=0,"-",('Órdenes según Instancia'!W31/'Órdenes según Instancia'!AB31))</f>
        <v>0</v>
      </c>
      <c r="H31" s="31" t="str">
        <f>IF('Órdenes según Instancia'!AC31=0,"-",('Órdenes según Instancia'!D31/'Órdenes según Instancia'!AC31))</f>
        <v>-</v>
      </c>
      <c r="I31" s="31" t="str">
        <f>IF('Órdenes según Instancia'!AC31=0,"-",('Órdenes según Instancia'!I31/'Órdenes según Instancia'!AC31))</f>
        <v>-</v>
      </c>
      <c r="J31" s="31" t="str">
        <f>IF('Órdenes según Instancia'!AC31=0,"-",('Órdenes según Instancia'!N31/'Órdenes según Instancia'!AC31))</f>
        <v>-</v>
      </c>
      <c r="K31" s="31" t="str">
        <f>IF('Órdenes según Instancia'!AC31=0,"-",('Órdenes según Instancia'!S31/'Órdenes según Instancia'!AC31))</f>
        <v>-</v>
      </c>
      <c r="L31" s="31" t="str">
        <f>IF('Órdenes según Instancia'!AC31=0,"-",('Órdenes según Instancia'!X31/'Órdenes según Instancia'!AC31))</f>
        <v>-</v>
      </c>
      <c r="M31" s="31">
        <f>IF('Órdenes según Instancia'!AD31=0,"-",('Órdenes según Instancia'!E31/'Órdenes según Instancia'!AD31))</f>
        <v>0.93684210526315792</v>
      </c>
      <c r="N31" s="31">
        <f>IF('Órdenes según Instancia'!AD31=0,"-",('Órdenes según Instancia'!J31/'Órdenes según Instancia'!AD31))</f>
        <v>0</v>
      </c>
      <c r="O31" s="31">
        <f>IF('Órdenes según Instancia'!AD31=0,"-",('Órdenes según Instancia'!O31/'Órdenes según Instancia'!AD31))</f>
        <v>2.1052631578947368E-2</v>
      </c>
      <c r="P31" s="31">
        <f>IF('Órdenes según Instancia'!AD31=0,"-",('Órdenes según Instancia'!T31/'Órdenes según Instancia'!AD31))</f>
        <v>4.2105263157894736E-2</v>
      </c>
      <c r="Q31" s="31">
        <f>IF('Órdenes según Instancia'!AD31=0,"-",('Órdenes según Instancia'!Y31/'Órdenes según Instancia'!AD31))</f>
        <v>0</v>
      </c>
      <c r="R31" s="31">
        <f>IF('Órdenes según Instancia'!AE31=0,"-",('Órdenes según Instancia'!F31/'Órdenes según Instancia'!AE31))</f>
        <v>0.97959183673469385</v>
      </c>
      <c r="S31" s="31">
        <f>IF('Órdenes según Instancia'!AE31=0,"-",('Órdenes según Instancia'!K31/'Órdenes según Instancia'!AE31))</f>
        <v>0</v>
      </c>
      <c r="T31" s="31">
        <f>IF('Órdenes según Instancia'!AE31=0,"-",('Órdenes según Instancia'!P31/'Órdenes según Instancia'!AE31))</f>
        <v>2.0408163265306121E-2</v>
      </c>
      <c r="U31" s="31">
        <f>IF('Órdenes según Instancia'!AE31=0,"-",('Órdenes según Instancia'!U31/'Órdenes según Instancia'!AE31))</f>
        <v>0</v>
      </c>
      <c r="V31" s="31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4" t="s">
        <v>214</v>
      </c>
      <c r="C32" s="31">
        <f>IF('Órdenes según Instancia'!AB32=0,"-",('Órdenes según Instancia'!C32/'Órdenes según Instancia'!AB32))</f>
        <v>0.99115044247787609</v>
      </c>
      <c r="D32" s="31">
        <f>IF('Órdenes según Instancia'!AB32=0,"-",('Órdenes según Instancia'!H32/'Órdenes según Instancia'!AB32))</f>
        <v>0</v>
      </c>
      <c r="E32" s="31">
        <f>IF('Órdenes según Instancia'!AB32=0,"-",('Órdenes según Instancia'!M32/'Órdenes según Instancia'!AB32))</f>
        <v>8.8495575221238937E-3</v>
      </c>
      <c r="F32" s="31">
        <f>IF('Órdenes según Instancia'!AB32=0,"-",('Órdenes según Instancia'!R32/'Órdenes según Instancia'!AB32))</f>
        <v>0</v>
      </c>
      <c r="G32" s="31">
        <f>IF('Órdenes según Instancia'!AB32=0,"-",('Órdenes según Instancia'!W32/'Órdenes según Instancia'!AB32))</f>
        <v>0</v>
      </c>
      <c r="H32" s="31" t="str">
        <f>IF('Órdenes según Instancia'!AC32=0,"-",('Órdenes según Instancia'!D32/'Órdenes según Instancia'!AC32))</f>
        <v>-</v>
      </c>
      <c r="I32" s="31" t="str">
        <f>IF('Órdenes según Instancia'!AC32=0,"-",('Órdenes según Instancia'!I32/'Órdenes según Instancia'!AC32))</f>
        <v>-</v>
      </c>
      <c r="J32" s="31" t="str">
        <f>IF('Órdenes según Instancia'!AC32=0,"-",('Órdenes según Instancia'!N32/'Órdenes según Instancia'!AC32))</f>
        <v>-</v>
      </c>
      <c r="K32" s="31" t="str">
        <f>IF('Órdenes según Instancia'!AC32=0,"-",('Órdenes según Instancia'!S32/'Órdenes según Instancia'!AC32))</f>
        <v>-</v>
      </c>
      <c r="L32" s="31" t="str">
        <f>IF('Órdenes según Instancia'!AC32=0,"-",('Órdenes según Instancia'!X32/'Órdenes según Instancia'!AC32))</f>
        <v>-</v>
      </c>
      <c r="M32" s="31">
        <f>IF('Órdenes según Instancia'!AD32=0,"-",('Órdenes según Instancia'!E32/'Órdenes según Instancia'!AD32))</f>
        <v>0.99068322981366463</v>
      </c>
      <c r="N32" s="31">
        <f>IF('Órdenes según Instancia'!AD32=0,"-",('Órdenes según Instancia'!J32/'Órdenes según Instancia'!AD32))</f>
        <v>0</v>
      </c>
      <c r="O32" s="31">
        <f>IF('Órdenes según Instancia'!AD32=0,"-",('Órdenes según Instancia'!O32/'Órdenes según Instancia'!AD32))</f>
        <v>9.316770186335404E-3</v>
      </c>
      <c r="P32" s="31">
        <f>IF('Órdenes según Instancia'!AD32=0,"-",('Órdenes según Instancia'!T32/'Órdenes según Instancia'!AD32))</f>
        <v>0</v>
      </c>
      <c r="Q32" s="31">
        <f>IF('Órdenes según Instancia'!AD32=0,"-",('Órdenes según Instancia'!Y32/'Órdenes según Instancia'!AD32))</f>
        <v>0</v>
      </c>
      <c r="R32" s="31">
        <f>IF('Órdenes según Instancia'!AE32=0,"-",('Órdenes según Instancia'!F32/'Órdenes según Instancia'!AE32))</f>
        <v>1</v>
      </c>
      <c r="S32" s="31">
        <f>IF('Órdenes según Instancia'!AE32=0,"-",('Órdenes según Instancia'!K32/'Órdenes según Instancia'!AE32))</f>
        <v>0</v>
      </c>
      <c r="T32" s="31">
        <f>IF('Órdenes según Instancia'!AE32=0,"-",('Órdenes según Instancia'!P32/'Órdenes según Instancia'!AE32))</f>
        <v>0</v>
      </c>
      <c r="U32" s="31">
        <f>IF('Órdenes según Instancia'!AE32=0,"-",('Órdenes según Instancia'!U32/'Órdenes según Instancia'!AE32))</f>
        <v>0</v>
      </c>
      <c r="V32" s="31">
        <f>IF('Órdenes según Instancia'!AE32=0,"-",('Órdenes según Instancia'!Z32/'Órdenes según Instancia'!AE32))</f>
        <v>0</v>
      </c>
    </row>
    <row r="33" spans="2:22" ht="20.100000000000001" customHeight="1" thickBot="1" x14ac:dyDescent="0.25">
      <c r="B33" s="4" t="s">
        <v>215</v>
      </c>
      <c r="C33" s="31">
        <f>IF('Órdenes según Instancia'!AB33=0,"-",('Órdenes según Instancia'!C33/'Órdenes según Instancia'!AB33))</f>
        <v>0.83577712609970678</v>
      </c>
      <c r="D33" s="31">
        <f>IF('Órdenes según Instancia'!AB33=0,"-",('Órdenes según Instancia'!H33/'Órdenes según Instancia'!AB33))</f>
        <v>5.5718475073313782E-2</v>
      </c>
      <c r="E33" s="31">
        <f>IF('Órdenes según Instancia'!AB33=0,"-",('Órdenes según Instancia'!M33/'Órdenes según Instancia'!AB33))</f>
        <v>6.4516129032258063E-2</v>
      </c>
      <c r="F33" s="31">
        <f>IF('Órdenes según Instancia'!AB33=0,"-",('Órdenes según Instancia'!R33/'Órdenes según Instancia'!AB33))</f>
        <v>4.398826979472141E-2</v>
      </c>
      <c r="G33" s="31">
        <f>IF('Órdenes según Instancia'!AB33=0,"-",('Órdenes según Instancia'!W33/'Órdenes según Instancia'!AB33))</f>
        <v>0</v>
      </c>
      <c r="H33" s="31">
        <f>IF('Órdenes según Instancia'!AC33=0,"-",('Órdenes según Instancia'!D33/'Órdenes según Instancia'!AC33))</f>
        <v>1</v>
      </c>
      <c r="I33" s="31">
        <f>IF('Órdenes según Instancia'!AC33=0,"-",('Órdenes según Instancia'!I33/'Órdenes según Instancia'!AC33))</f>
        <v>0</v>
      </c>
      <c r="J33" s="31">
        <f>IF('Órdenes según Instancia'!AC33=0,"-",('Órdenes según Instancia'!N33/'Órdenes según Instancia'!AC33))</f>
        <v>0</v>
      </c>
      <c r="K33" s="31">
        <f>IF('Órdenes según Instancia'!AC33=0,"-",('Órdenes según Instancia'!S33/'Órdenes según Instancia'!AC33))</f>
        <v>0</v>
      </c>
      <c r="L33" s="31">
        <f>IF('Órdenes según Instancia'!AC33=0,"-",('Órdenes según Instancia'!X33/'Órdenes según Instancia'!AC33))</f>
        <v>0</v>
      </c>
      <c r="M33" s="31">
        <f>IF('Órdenes según Instancia'!AD33=0,"-",('Órdenes según Instancia'!E33/'Órdenes según Instancia'!AD33))</f>
        <v>0.77731092436974791</v>
      </c>
      <c r="N33" s="31">
        <f>IF('Órdenes según Instancia'!AD33=0,"-",('Órdenes según Instancia'!J33/'Órdenes según Instancia'!AD33))</f>
        <v>7.1428571428571425E-2</v>
      </c>
      <c r="O33" s="31">
        <f>IF('Órdenes según Instancia'!AD33=0,"-",('Órdenes según Instancia'!O33/'Órdenes según Instancia'!AD33))</f>
        <v>8.8235294117647065E-2</v>
      </c>
      <c r="P33" s="31">
        <f>IF('Órdenes según Instancia'!AD33=0,"-",('Órdenes según Instancia'!T33/'Órdenes según Instancia'!AD33))</f>
        <v>6.3025210084033612E-2</v>
      </c>
      <c r="Q33" s="31">
        <f>IF('Órdenes según Instancia'!AD33=0,"-",('Órdenes según Instancia'!Y33/'Órdenes según Instancia'!AD33))</f>
        <v>0</v>
      </c>
      <c r="R33" s="31">
        <f>IF('Órdenes según Instancia'!AE33=0,"-",('Órdenes según Instancia'!F33/'Órdenes según Instancia'!AE33))</f>
        <v>0.97058823529411764</v>
      </c>
      <c r="S33" s="31">
        <f>IF('Órdenes según Instancia'!AE33=0,"-",('Órdenes según Instancia'!K33/'Órdenes según Instancia'!AE33))</f>
        <v>1.9607843137254902E-2</v>
      </c>
      <c r="T33" s="31">
        <f>IF('Órdenes según Instancia'!AE33=0,"-",('Órdenes según Instancia'!P33/'Órdenes según Instancia'!AE33))</f>
        <v>9.8039215686274508E-3</v>
      </c>
      <c r="U33" s="31">
        <f>IF('Órdenes según Instancia'!AE33=0,"-",('Órdenes según Instancia'!U33/'Órdenes según Instancia'!AE33))</f>
        <v>0</v>
      </c>
      <c r="V33" s="31">
        <f>IF('Órdenes según Instancia'!AE33=0,"-",('Órdenes según Instancia'!Z33/'Órdenes según Instancia'!AE33))</f>
        <v>0</v>
      </c>
    </row>
    <row r="34" spans="2:22" ht="20.100000000000001" customHeight="1" thickBot="1" x14ac:dyDescent="0.25">
      <c r="B34" s="4" t="s">
        <v>216</v>
      </c>
      <c r="C34" s="31">
        <f>IF('Órdenes según Instancia'!AB34=0,"-",('Órdenes según Instancia'!C34/'Órdenes según Instancia'!AB34))</f>
        <v>1</v>
      </c>
      <c r="D34" s="31">
        <f>IF('Órdenes según Instancia'!AB34=0,"-",('Órdenes según Instancia'!H34/'Órdenes según Instancia'!AB34))</f>
        <v>0</v>
      </c>
      <c r="E34" s="31">
        <f>IF('Órdenes según Instancia'!AB34=0,"-",('Órdenes según Instancia'!M34/'Órdenes según Instancia'!AB34))</f>
        <v>0</v>
      </c>
      <c r="F34" s="31">
        <f>IF('Órdenes según Instancia'!AB34=0,"-",('Órdenes según Instancia'!R34/'Órdenes según Instancia'!AB34))</f>
        <v>0</v>
      </c>
      <c r="G34" s="31">
        <f>IF('Órdenes según Instancia'!AB34=0,"-",('Órdenes según Instancia'!W34/'Órdenes según Instancia'!AB34))</f>
        <v>0</v>
      </c>
      <c r="H34" s="31" t="str">
        <f>IF('Órdenes según Instancia'!AC34=0,"-",('Órdenes según Instancia'!D34/'Órdenes según Instancia'!AC34))</f>
        <v>-</v>
      </c>
      <c r="I34" s="31" t="str">
        <f>IF('Órdenes según Instancia'!AC34=0,"-",('Órdenes según Instancia'!I34/'Órdenes según Instancia'!AC34))</f>
        <v>-</v>
      </c>
      <c r="J34" s="31" t="str">
        <f>IF('Órdenes según Instancia'!AC34=0,"-",('Órdenes según Instancia'!N34/'Órdenes según Instancia'!AC34))</f>
        <v>-</v>
      </c>
      <c r="K34" s="31" t="str">
        <f>IF('Órdenes según Instancia'!AC34=0,"-",('Órdenes según Instancia'!S34/'Órdenes según Instancia'!AC34))</f>
        <v>-</v>
      </c>
      <c r="L34" s="31" t="str">
        <f>IF('Órdenes según Instancia'!AC34=0,"-",('Órdenes según Instancia'!X34/'Órdenes según Instancia'!AC34))</f>
        <v>-</v>
      </c>
      <c r="M34" s="31">
        <f>IF('Órdenes según Instancia'!AD34=0,"-",('Órdenes según Instancia'!E34/'Órdenes según Instancia'!AD34))</f>
        <v>1</v>
      </c>
      <c r="N34" s="31">
        <f>IF('Órdenes según Instancia'!AD34=0,"-",('Órdenes según Instancia'!J34/'Órdenes según Instancia'!AD34))</f>
        <v>0</v>
      </c>
      <c r="O34" s="31">
        <f>IF('Órdenes según Instancia'!AD34=0,"-",('Órdenes según Instancia'!O34/'Órdenes según Instancia'!AD34))</f>
        <v>0</v>
      </c>
      <c r="P34" s="31">
        <f>IF('Órdenes según Instancia'!AD34=0,"-",('Órdenes según Instancia'!T34/'Órdenes según Instancia'!AD34))</f>
        <v>0</v>
      </c>
      <c r="Q34" s="31">
        <f>IF('Órdenes según Instancia'!AD34=0,"-",('Órdenes según Instancia'!Y34/'Órdenes según Instancia'!AD34))</f>
        <v>0</v>
      </c>
      <c r="R34" s="31">
        <f>IF('Órdenes según Instancia'!AE34=0,"-",('Órdenes según Instancia'!F34/'Órdenes según Instancia'!AE34))</f>
        <v>1</v>
      </c>
      <c r="S34" s="31">
        <f>IF('Órdenes según Instancia'!AE34=0,"-",('Órdenes según Instancia'!K34/'Órdenes según Instancia'!AE34))</f>
        <v>0</v>
      </c>
      <c r="T34" s="31">
        <f>IF('Órdenes según Instancia'!AE34=0,"-",('Órdenes según Instancia'!P34/'Órdenes según Instancia'!AE34))</f>
        <v>0</v>
      </c>
      <c r="U34" s="31">
        <f>IF('Órdenes según Instancia'!AE34=0,"-",('Órdenes según Instancia'!U34/'Órdenes según Instancia'!AE34))</f>
        <v>0</v>
      </c>
      <c r="V34" s="31">
        <f>IF('Órdenes según Instancia'!AE34=0,"-",('Órdenes según Instancia'!Z34/'Órdenes según Instancia'!AE34))</f>
        <v>0</v>
      </c>
    </row>
    <row r="35" spans="2:22" ht="20.100000000000001" customHeight="1" thickBot="1" x14ac:dyDescent="0.25">
      <c r="B35" s="4" t="s">
        <v>217</v>
      </c>
      <c r="C35" s="31">
        <f>IF('Órdenes según Instancia'!AB35=0,"-",('Órdenes según Instancia'!C35/'Órdenes según Instancia'!AB35))</f>
        <v>1</v>
      </c>
      <c r="D35" s="31">
        <f>IF('Órdenes según Instancia'!AB35=0,"-",('Órdenes según Instancia'!H35/'Órdenes según Instancia'!AB35))</f>
        <v>0</v>
      </c>
      <c r="E35" s="31">
        <f>IF('Órdenes según Instancia'!AB35=0,"-",('Órdenes según Instancia'!M35/'Órdenes según Instancia'!AB35))</f>
        <v>0</v>
      </c>
      <c r="F35" s="31">
        <f>IF('Órdenes según Instancia'!AB35=0,"-",('Órdenes según Instancia'!R35/'Órdenes según Instancia'!AB35))</f>
        <v>0</v>
      </c>
      <c r="G35" s="31">
        <f>IF('Órdenes según Instancia'!AB35=0,"-",('Órdenes según Instancia'!W35/'Órdenes según Instancia'!AB35))</f>
        <v>0</v>
      </c>
      <c r="H35" s="31" t="str">
        <f>IF('Órdenes según Instancia'!AC35=0,"-",('Órdenes según Instancia'!D35/'Órdenes según Instancia'!AC35))</f>
        <v>-</v>
      </c>
      <c r="I35" s="31" t="str">
        <f>IF('Órdenes según Instancia'!AC35=0,"-",('Órdenes según Instancia'!I35/'Órdenes según Instancia'!AC35))</f>
        <v>-</v>
      </c>
      <c r="J35" s="31" t="str">
        <f>IF('Órdenes según Instancia'!AC35=0,"-",('Órdenes según Instancia'!N35/'Órdenes según Instancia'!AC35))</f>
        <v>-</v>
      </c>
      <c r="K35" s="31" t="str">
        <f>IF('Órdenes según Instancia'!AC35=0,"-",('Órdenes según Instancia'!S35/'Órdenes según Instancia'!AC35))</f>
        <v>-</v>
      </c>
      <c r="L35" s="31" t="str">
        <f>IF('Órdenes según Instancia'!AC35=0,"-",('Órdenes según Instancia'!X35/'Órdenes según Instancia'!AC35))</f>
        <v>-</v>
      </c>
      <c r="M35" s="31">
        <f>IF('Órdenes según Instancia'!AD35=0,"-",('Órdenes según Instancia'!E35/'Órdenes según Instancia'!AD35))</f>
        <v>1</v>
      </c>
      <c r="N35" s="31">
        <f>IF('Órdenes según Instancia'!AD35=0,"-",('Órdenes según Instancia'!J35/'Órdenes según Instancia'!AD35))</f>
        <v>0</v>
      </c>
      <c r="O35" s="31">
        <f>IF('Órdenes según Instancia'!AD35=0,"-",('Órdenes según Instancia'!O35/'Órdenes según Instancia'!AD35))</f>
        <v>0</v>
      </c>
      <c r="P35" s="31">
        <f>IF('Órdenes según Instancia'!AD35=0,"-",('Órdenes según Instancia'!T35/'Órdenes según Instancia'!AD35))</f>
        <v>0</v>
      </c>
      <c r="Q35" s="31">
        <f>IF('Órdenes según Instancia'!AD35=0,"-",('Órdenes según Instancia'!Y35/'Órdenes según Instancia'!AD35))</f>
        <v>0</v>
      </c>
      <c r="R35" s="31">
        <f>IF('Órdenes según Instancia'!AE35=0,"-",('Órdenes según Instancia'!F35/'Órdenes según Instancia'!AE35))</f>
        <v>1</v>
      </c>
      <c r="S35" s="31">
        <f>IF('Órdenes según Instancia'!AE35=0,"-",('Órdenes según Instancia'!K35/'Órdenes según Instancia'!AE35))</f>
        <v>0</v>
      </c>
      <c r="T35" s="31">
        <f>IF('Órdenes según Instancia'!AE35=0,"-",('Órdenes según Instancia'!P35/'Órdenes según Instancia'!AE35))</f>
        <v>0</v>
      </c>
      <c r="U35" s="31">
        <f>IF('Órdenes según Instancia'!AE35=0,"-",('Órdenes según Instancia'!U35/'Órdenes según Instancia'!AE35))</f>
        <v>0</v>
      </c>
      <c r="V35" s="31">
        <f>IF('Órdenes según Instancia'!AE35=0,"-",('Órdenes según Instancia'!Z35/'Órdenes según Instancia'!AE35))</f>
        <v>0</v>
      </c>
    </row>
    <row r="36" spans="2:22" ht="20.100000000000001" customHeight="1" thickBot="1" x14ac:dyDescent="0.25">
      <c r="B36" s="4" t="s">
        <v>218</v>
      </c>
      <c r="C36" s="31">
        <f>IF('Órdenes según Instancia'!AB36=0,"-",('Órdenes según Instancia'!C36/'Órdenes según Instancia'!AB36))</f>
        <v>0.79069767441860461</v>
      </c>
      <c r="D36" s="31">
        <f>IF('Órdenes según Instancia'!AB36=0,"-",('Órdenes según Instancia'!H36/'Órdenes según Instancia'!AB36))</f>
        <v>0</v>
      </c>
      <c r="E36" s="31">
        <f>IF('Órdenes según Instancia'!AB36=0,"-",('Órdenes según Instancia'!M36/'Órdenes según Instancia'!AB36))</f>
        <v>0.20930232558139536</v>
      </c>
      <c r="F36" s="31">
        <f>IF('Órdenes según Instancia'!AB36=0,"-",('Órdenes según Instancia'!R36/'Órdenes según Instancia'!AB36))</f>
        <v>0</v>
      </c>
      <c r="G36" s="31">
        <f>IF('Órdenes según Instancia'!AB36=0,"-",('Órdenes según Instancia'!W36/'Órdenes según Instancia'!AB36))</f>
        <v>0</v>
      </c>
      <c r="H36" s="31" t="str">
        <f>IF('Órdenes según Instancia'!AC36=0,"-",('Órdenes según Instancia'!D36/'Órdenes según Instancia'!AC36))</f>
        <v>-</v>
      </c>
      <c r="I36" s="31" t="str">
        <f>IF('Órdenes según Instancia'!AC36=0,"-",('Órdenes según Instancia'!I36/'Órdenes según Instancia'!AC36))</f>
        <v>-</v>
      </c>
      <c r="J36" s="31" t="str">
        <f>IF('Órdenes según Instancia'!AC36=0,"-",('Órdenes según Instancia'!N36/'Órdenes según Instancia'!AC36))</f>
        <v>-</v>
      </c>
      <c r="K36" s="31" t="str">
        <f>IF('Órdenes según Instancia'!AC36=0,"-",('Órdenes según Instancia'!S36/'Órdenes según Instancia'!AC36))</f>
        <v>-</v>
      </c>
      <c r="L36" s="31" t="str">
        <f>IF('Órdenes según Instancia'!AC36=0,"-",('Órdenes según Instancia'!X36/'Órdenes según Instancia'!AC36))</f>
        <v>-</v>
      </c>
      <c r="M36" s="31">
        <f>IF('Órdenes según Instancia'!AD36=0,"-",('Órdenes según Instancia'!E36/'Órdenes según Instancia'!AD36))</f>
        <v>0.76415094339622647</v>
      </c>
      <c r="N36" s="31">
        <f>IF('Órdenes según Instancia'!AD36=0,"-",('Órdenes según Instancia'!J36/'Órdenes según Instancia'!AD36))</f>
        <v>0</v>
      </c>
      <c r="O36" s="31">
        <f>IF('Órdenes según Instancia'!AD36=0,"-",('Órdenes según Instancia'!O36/'Órdenes según Instancia'!AD36))</f>
        <v>0.23584905660377359</v>
      </c>
      <c r="P36" s="31">
        <f>IF('Órdenes según Instancia'!AD36=0,"-",('Órdenes según Instancia'!T36/'Órdenes según Instancia'!AD36))</f>
        <v>0</v>
      </c>
      <c r="Q36" s="31">
        <f>IF('Órdenes según Instancia'!AD36=0,"-",('Órdenes según Instancia'!Y36/'Órdenes según Instancia'!AD36))</f>
        <v>0</v>
      </c>
      <c r="R36" s="31">
        <f>IF('Órdenes según Instancia'!AE36=0,"-",('Órdenes según Instancia'!F36/'Órdenes según Instancia'!AE36))</f>
        <v>0.91304347826086951</v>
      </c>
      <c r="S36" s="31">
        <f>IF('Órdenes según Instancia'!AE36=0,"-",('Órdenes según Instancia'!K36/'Órdenes según Instancia'!AE36))</f>
        <v>0</v>
      </c>
      <c r="T36" s="31">
        <f>IF('Órdenes según Instancia'!AE36=0,"-",('Órdenes según Instancia'!P36/'Órdenes según Instancia'!AE36))</f>
        <v>8.6956521739130432E-2</v>
      </c>
      <c r="U36" s="31">
        <f>IF('Órdenes según Instancia'!AE36=0,"-",('Órdenes según Instancia'!U36/'Órdenes según Instancia'!AE36))</f>
        <v>0</v>
      </c>
      <c r="V36" s="31">
        <f>IF('Órdenes según Instancia'!AE36=0,"-",('Órdenes según Instancia'!Z36/'Órdenes según Instancia'!AE36))</f>
        <v>0</v>
      </c>
    </row>
    <row r="37" spans="2:22" ht="20.100000000000001" customHeight="1" thickBot="1" x14ac:dyDescent="0.25">
      <c r="B37" s="4" t="s">
        <v>219</v>
      </c>
      <c r="C37" s="31">
        <f>IF('Órdenes según Instancia'!AB37=0,"-",('Órdenes según Instancia'!C37/'Órdenes según Instancia'!AB37))</f>
        <v>0.75268817204301075</v>
      </c>
      <c r="D37" s="31">
        <f>IF('Órdenes según Instancia'!AB37=0,"-",('Órdenes según Instancia'!H37/'Órdenes según Instancia'!AB37))</f>
        <v>0</v>
      </c>
      <c r="E37" s="31">
        <f>IF('Órdenes según Instancia'!AB37=0,"-",('Órdenes según Instancia'!M37/'Órdenes según Instancia'!AB37))</f>
        <v>0.24731182795698925</v>
      </c>
      <c r="F37" s="31">
        <f>IF('Órdenes según Instancia'!AB37=0,"-",('Órdenes según Instancia'!R37/'Órdenes según Instancia'!AB37))</f>
        <v>0</v>
      </c>
      <c r="G37" s="31">
        <f>IF('Órdenes según Instancia'!AB37=0,"-",('Órdenes según Instancia'!W37/'Órdenes según Instancia'!AB37))</f>
        <v>0</v>
      </c>
      <c r="H37" s="31" t="str">
        <f>IF('Órdenes según Instancia'!AC37=0,"-",('Órdenes según Instancia'!D37/'Órdenes según Instancia'!AC37))</f>
        <v>-</v>
      </c>
      <c r="I37" s="31" t="str">
        <f>IF('Órdenes según Instancia'!AC37=0,"-",('Órdenes según Instancia'!I37/'Órdenes según Instancia'!AC37))</f>
        <v>-</v>
      </c>
      <c r="J37" s="31" t="str">
        <f>IF('Órdenes según Instancia'!AC37=0,"-",('Órdenes según Instancia'!N37/'Órdenes según Instancia'!AC37))</f>
        <v>-</v>
      </c>
      <c r="K37" s="31" t="str">
        <f>IF('Órdenes según Instancia'!AC37=0,"-",('Órdenes según Instancia'!S37/'Órdenes según Instancia'!AC37))</f>
        <v>-</v>
      </c>
      <c r="L37" s="31" t="str">
        <f>IF('Órdenes según Instancia'!AC37=0,"-",('Órdenes según Instancia'!X37/'Órdenes según Instancia'!AC37))</f>
        <v>-</v>
      </c>
      <c r="M37" s="31">
        <f>IF('Órdenes según Instancia'!AD37=0,"-",('Órdenes según Instancia'!E37/'Órdenes según Instancia'!AD37))</f>
        <v>0.76666666666666672</v>
      </c>
      <c r="N37" s="31">
        <f>IF('Órdenes según Instancia'!AD37=0,"-",('Órdenes según Instancia'!J37/'Órdenes según Instancia'!AD37))</f>
        <v>0</v>
      </c>
      <c r="O37" s="31">
        <f>IF('Órdenes según Instancia'!AD37=0,"-",('Órdenes según Instancia'!O37/'Órdenes según Instancia'!AD37))</f>
        <v>0.23333333333333334</v>
      </c>
      <c r="P37" s="31">
        <f>IF('Órdenes según Instancia'!AD37=0,"-",('Órdenes según Instancia'!T37/'Órdenes según Instancia'!AD37))</f>
        <v>0</v>
      </c>
      <c r="Q37" s="31">
        <f>IF('Órdenes según Instancia'!AD37=0,"-",('Órdenes según Instancia'!Y37/'Órdenes según Instancia'!AD37))</f>
        <v>0</v>
      </c>
      <c r="R37" s="31">
        <f>IF('Órdenes según Instancia'!AE37=0,"-",('Órdenes según Instancia'!F37/'Órdenes según Instancia'!AE37))</f>
        <v>0.33333333333333331</v>
      </c>
      <c r="S37" s="31">
        <f>IF('Órdenes según Instancia'!AE37=0,"-",('Órdenes según Instancia'!K37/'Órdenes según Instancia'!AE37))</f>
        <v>0</v>
      </c>
      <c r="T37" s="31">
        <f>IF('Órdenes según Instancia'!AE37=0,"-",('Órdenes según Instancia'!P37/'Órdenes según Instancia'!AE37))</f>
        <v>0.66666666666666663</v>
      </c>
      <c r="U37" s="31">
        <f>IF('Órdenes según Instancia'!AE37=0,"-",('Órdenes según Instancia'!U37/'Órdenes según Instancia'!AE37))</f>
        <v>0</v>
      </c>
      <c r="V37" s="31">
        <f>IF('Órdenes según Instancia'!AE37=0,"-",('Órdenes según Instancia'!Z37/'Órdenes según Instancia'!AE37))</f>
        <v>0</v>
      </c>
    </row>
    <row r="38" spans="2:22" ht="20.100000000000001" customHeight="1" thickBot="1" x14ac:dyDescent="0.25">
      <c r="B38" s="4" t="s">
        <v>220</v>
      </c>
      <c r="C38" s="31">
        <f>IF('Órdenes según Instancia'!AB38=0,"-",('Órdenes según Instancia'!C38/'Órdenes según Instancia'!AB38))</f>
        <v>0.99186991869918695</v>
      </c>
      <c r="D38" s="31">
        <f>IF('Órdenes según Instancia'!AB38=0,"-",('Órdenes según Instancia'!H38/'Órdenes según Instancia'!AB38))</f>
        <v>2.0325203252032522E-3</v>
      </c>
      <c r="E38" s="31">
        <f>IF('Órdenes según Instancia'!AB38=0,"-",('Órdenes según Instancia'!M38/'Órdenes según Instancia'!AB38))</f>
        <v>4.0650406504065045E-3</v>
      </c>
      <c r="F38" s="31">
        <f>IF('Órdenes según Instancia'!AB38=0,"-",('Órdenes según Instancia'!R38/'Órdenes según Instancia'!AB38))</f>
        <v>2.0325203252032522E-3</v>
      </c>
      <c r="G38" s="31">
        <f>IF('Órdenes según Instancia'!AB38=0,"-",('Órdenes según Instancia'!W38/'Órdenes según Instancia'!AB38))</f>
        <v>0</v>
      </c>
      <c r="H38" s="31" t="str">
        <f>IF('Órdenes según Instancia'!AC38=0,"-",('Órdenes según Instancia'!D38/'Órdenes según Instancia'!AC38))</f>
        <v>-</v>
      </c>
      <c r="I38" s="31" t="str">
        <f>IF('Órdenes según Instancia'!AC38=0,"-",('Órdenes según Instancia'!I38/'Órdenes según Instancia'!AC38))</f>
        <v>-</v>
      </c>
      <c r="J38" s="31" t="str">
        <f>IF('Órdenes según Instancia'!AC38=0,"-",('Órdenes según Instancia'!N38/'Órdenes según Instancia'!AC38))</f>
        <v>-</v>
      </c>
      <c r="K38" s="31" t="str">
        <f>IF('Órdenes según Instancia'!AC38=0,"-",('Órdenes según Instancia'!S38/'Órdenes según Instancia'!AC38))</f>
        <v>-</v>
      </c>
      <c r="L38" s="31" t="str">
        <f>IF('Órdenes según Instancia'!AC38=0,"-",('Órdenes según Instancia'!X38/'Órdenes según Instancia'!AC38))</f>
        <v>-</v>
      </c>
      <c r="M38" s="31">
        <f>IF('Órdenes según Instancia'!AD38=0,"-",('Órdenes según Instancia'!E38/'Órdenes según Instancia'!AD38))</f>
        <v>0.98728813559322037</v>
      </c>
      <c r="N38" s="31">
        <f>IF('Órdenes según Instancia'!AD38=0,"-",('Órdenes según Instancia'!J38/'Órdenes según Instancia'!AD38))</f>
        <v>0</v>
      </c>
      <c r="O38" s="31">
        <f>IF('Órdenes según Instancia'!AD38=0,"-",('Órdenes según Instancia'!O38/'Órdenes según Instancia'!AD38))</f>
        <v>8.4745762711864406E-3</v>
      </c>
      <c r="P38" s="31">
        <f>IF('Órdenes según Instancia'!AD38=0,"-",('Órdenes según Instancia'!T38/'Órdenes según Instancia'!AD38))</f>
        <v>4.2372881355932203E-3</v>
      </c>
      <c r="Q38" s="31">
        <f>IF('Órdenes según Instancia'!AD38=0,"-",('Órdenes según Instancia'!Y38/'Órdenes según Instancia'!AD38))</f>
        <v>0</v>
      </c>
      <c r="R38" s="31">
        <f>IF('Órdenes según Instancia'!AE38=0,"-",('Órdenes según Instancia'!F38/'Órdenes según Instancia'!AE38))</f>
        <v>0.99609375</v>
      </c>
      <c r="S38" s="31">
        <f>IF('Órdenes según Instancia'!AE38=0,"-",('Órdenes según Instancia'!K38/'Órdenes según Instancia'!AE38))</f>
        <v>3.90625E-3</v>
      </c>
      <c r="T38" s="31">
        <f>IF('Órdenes según Instancia'!AE38=0,"-",('Órdenes según Instancia'!P38/'Órdenes según Instancia'!AE38))</f>
        <v>0</v>
      </c>
      <c r="U38" s="31">
        <f>IF('Órdenes según Instancia'!AE38=0,"-",('Órdenes según Instancia'!U38/'Órdenes según Instancia'!AE38))</f>
        <v>0</v>
      </c>
      <c r="V38" s="31">
        <f>IF('Órdenes según Instancia'!AE38=0,"-",('Órdenes según Instancia'!Z38/'Órdenes según Instancia'!AE38))</f>
        <v>0</v>
      </c>
    </row>
    <row r="39" spans="2:22" ht="20.100000000000001" customHeight="1" thickBot="1" x14ac:dyDescent="0.25">
      <c r="B39" s="4" t="s">
        <v>221</v>
      </c>
      <c r="C39" s="31">
        <f>IF('Órdenes según Instancia'!AB39=0,"-",('Órdenes según Instancia'!C39/'Órdenes según Instancia'!AB39))</f>
        <v>0.93835616438356162</v>
      </c>
      <c r="D39" s="31">
        <f>IF('Órdenes según Instancia'!AB39=0,"-",('Órdenes según Instancia'!H39/'Órdenes según Instancia'!AB39))</f>
        <v>6.8493150684931503E-3</v>
      </c>
      <c r="E39" s="31">
        <f>IF('Órdenes según Instancia'!AB39=0,"-",('Órdenes según Instancia'!M39/'Órdenes según Instancia'!AB39))</f>
        <v>1.3698630136986301E-2</v>
      </c>
      <c r="F39" s="31">
        <f>IF('Órdenes según Instancia'!AB39=0,"-",('Órdenes según Instancia'!R39/'Órdenes según Instancia'!AB39))</f>
        <v>4.1095890410958902E-2</v>
      </c>
      <c r="G39" s="31">
        <f>IF('Órdenes según Instancia'!AB39=0,"-",('Órdenes según Instancia'!W39/'Órdenes según Instancia'!AB39))</f>
        <v>0</v>
      </c>
      <c r="H39" s="31">
        <f>IF('Órdenes según Instancia'!AC39=0,"-",('Órdenes según Instancia'!D39/'Órdenes según Instancia'!AC39))</f>
        <v>1</v>
      </c>
      <c r="I39" s="31">
        <f>IF('Órdenes según Instancia'!AC39=0,"-",('Órdenes según Instancia'!I39/'Órdenes según Instancia'!AC39))</f>
        <v>0</v>
      </c>
      <c r="J39" s="31">
        <f>IF('Órdenes según Instancia'!AC39=0,"-",('Órdenes según Instancia'!N39/'Órdenes según Instancia'!AC39))</f>
        <v>0</v>
      </c>
      <c r="K39" s="31">
        <f>IF('Órdenes según Instancia'!AC39=0,"-",('Órdenes según Instancia'!S39/'Órdenes según Instancia'!AC39))</f>
        <v>0</v>
      </c>
      <c r="L39" s="31">
        <f>IF('Órdenes según Instancia'!AC39=0,"-",('Órdenes según Instancia'!X39/'Órdenes según Instancia'!AC39))</f>
        <v>0</v>
      </c>
      <c r="M39" s="31">
        <f>IF('Órdenes según Instancia'!AD39=0,"-",('Órdenes según Instancia'!E39/'Órdenes según Instancia'!AD39))</f>
        <v>0.91428571428571426</v>
      </c>
      <c r="N39" s="31">
        <f>IF('Órdenes según Instancia'!AD39=0,"-",('Órdenes según Instancia'!J39/'Órdenes según Instancia'!AD39))</f>
        <v>9.5238095238095247E-3</v>
      </c>
      <c r="O39" s="31">
        <f>IF('Órdenes según Instancia'!AD39=0,"-",('Órdenes según Instancia'!O39/'Órdenes según Instancia'!AD39))</f>
        <v>1.9047619047619049E-2</v>
      </c>
      <c r="P39" s="31">
        <f>IF('Órdenes según Instancia'!AD39=0,"-",('Órdenes según Instancia'!T39/'Órdenes según Instancia'!AD39))</f>
        <v>5.7142857142857141E-2</v>
      </c>
      <c r="Q39" s="31">
        <f>IF('Órdenes según Instancia'!AD39=0,"-",('Órdenes según Instancia'!Y39/'Órdenes según Instancia'!AD39))</f>
        <v>0</v>
      </c>
      <c r="R39" s="31">
        <f>IF('Órdenes según Instancia'!AE39=0,"-",('Órdenes según Instancia'!F39/'Órdenes según Instancia'!AE39))</f>
        <v>1</v>
      </c>
      <c r="S39" s="31">
        <f>IF('Órdenes según Instancia'!AE39=0,"-",('Órdenes según Instancia'!K39/'Órdenes según Instancia'!AE39))</f>
        <v>0</v>
      </c>
      <c r="T39" s="31">
        <f>IF('Órdenes según Instancia'!AE39=0,"-",('Órdenes según Instancia'!P39/'Órdenes según Instancia'!AE39))</f>
        <v>0</v>
      </c>
      <c r="U39" s="31">
        <f>IF('Órdenes según Instancia'!AE39=0,"-",('Órdenes según Instancia'!U39/'Órdenes según Instancia'!AE39))</f>
        <v>0</v>
      </c>
      <c r="V39" s="31">
        <f>IF('Órdenes según Instancia'!AE39=0,"-",('Órdenes según Instancia'!Z39/'Órdenes según Instancia'!AE39))</f>
        <v>0</v>
      </c>
    </row>
    <row r="40" spans="2:22" ht="20.100000000000001" customHeight="1" thickBot="1" x14ac:dyDescent="0.25">
      <c r="B40" s="4" t="s">
        <v>222</v>
      </c>
      <c r="C40" s="31">
        <f>IF('Órdenes según Instancia'!AB40=0,"-",('Órdenes según Instancia'!C40/'Órdenes según Instancia'!AB40))</f>
        <v>0.97777777777777775</v>
      </c>
      <c r="D40" s="31">
        <f>IF('Órdenes según Instancia'!AB40=0,"-",('Órdenes según Instancia'!H40/'Órdenes según Instancia'!AB40))</f>
        <v>0</v>
      </c>
      <c r="E40" s="31">
        <f>IF('Órdenes según Instancia'!AB40=0,"-",('Órdenes según Instancia'!M40/'Órdenes según Instancia'!AB40))</f>
        <v>2.2222222222222223E-2</v>
      </c>
      <c r="F40" s="31">
        <f>IF('Órdenes según Instancia'!AB40=0,"-",('Órdenes según Instancia'!R40/'Órdenes según Instancia'!AB40))</f>
        <v>0</v>
      </c>
      <c r="G40" s="31">
        <f>IF('Órdenes según Instancia'!AB40=0,"-",('Órdenes según Instancia'!W40/'Órdenes según Instancia'!AB40))</f>
        <v>0</v>
      </c>
      <c r="H40" s="31">
        <f>IF('Órdenes según Instancia'!AC40=0,"-",('Órdenes según Instancia'!D40/'Órdenes según Instancia'!AC40))</f>
        <v>1</v>
      </c>
      <c r="I40" s="31">
        <f>IF('Órdenes según Instancia'!AC40=0,"-",('Órdenes según Instancia'!I40/'Órdenes según Instancia'!AC40))</f>
        <v>0</v>
      </c>
      <c r="J40" s="31">
        <f>IF('Órdenes según Instancia'!AC40=0,"-",('Órdenes según Instancia'!N40/'Órdenes según Instancia'!AC40))</f>
        <v>0</v>
      </c>
      <c r="K40" s="31">
        <f>IF('Órdenes según Instancia'!AC40=0,"-",('Órdenes según Instancia'!S40/'Órdenes según Instancia'!AC40))</f>
        <v>0</v>
      </c>
      <c r="L40" s="31">
        <f>IF('Órdenes según Instancia'!AC40=0,"-",('Órdenes según Instancia'!X40/'Órdenes según Instancia'!AC40))</f>
        <v>0</v>
      </c>
      <c r="M40" s="31">
        <f>IF('Órdenes según Instancia'!AD40=0,"-",('Órdenes según Instancia'!E40/'Órdenes según Instancia'!AD40))</f>
        <v>0.96992481203007519</v>
      </c>
      <c r="N40" s="31">
        <f>IF('Órdenes según Instancia'!AD40=0,"-",('Órdenes según Instancia'!J40/'Órdenes según Instancia'!AD40))</f>
        <v>0</v>
      </c>
      <c r="O40" s="31">
        <f>IF('Órdenes según Instancia'!AD40=0,"-",('Órdenes según Instancia'!O40/'Órdenes según Instancia'!AD40))</f>
        <v>3.007518796992481E-2</v>
      </c>
      <c r="P40" s="31">
        <f>IF('Órdenes según Instancia'!AD40=0,"-",('Órdenes según Instancia'!T40/'Órdenes según Instancia'!AD40))</f>
        <v>0</v>
      </c>
      <c r="Q40" s="31">
        <f>IF('Órdenes según Instancia'!AD40=0,"-",('Órdenes según Instancia'!Y40/'Órdenes según Instancia'!AD40))</f>
        <v>0</v>
      </c>
      <c r="R40" s="31">
        <f>IF('Órdenes según Instancia'!AE40=0,"-",('Órdenes según Instancia'!F40/'Órdenes según Instancia'!AE40))</f>
        <v>1</v>
      </c>
      <c r="S40" s="31">
        <f>IF('Órdenes según Instancia'!AE40=0,"-",('Órdenes según Instancia'!K40/'Órdenes según Instancia'!AE40))</f>
        <v>0</v>
      </c>
      <c r="T40" s="31">
        <f>IF('Órdenes según Instancia'!AE40=0,"-",('Órdenes según Instancia'!P40/'Órdenes según Instancia'!AE40))</f>
        <v>0</v>
      </c>
      <c r="U40" s="31">
        <f>IF('Órdenes según Instancia'!AE40=0,"-",('Órdenes según Instancia'!U40/'Órdenes según Instancia'!AE40))</f>
        <v>0</v>
      </c>
      <c r="V40" s="31">
        <f>IF('Órdenes según Instancia'!AE40=0,"-",('Órdenes según Instancia'!Z40/'Órdenes según Instancia'!AE40))</f>
        <v>0</v>
      </c>
    </row>
    <row r="41" spans="2:22" ht="20.100000000000001" customHeight="1" thickBot="1" x14ac:dyDescent="0.25">
      <c r="B41" s="4" t="s">
        <v>223</v>
      </c>
      <c r="C41" s="31">
        <f>IF('Órdenes según Instancia'!AB41=0,"-",('Órdenes según Instancia'!C41/'Órdenes según Instancia'!AB41))</f>
        <v>0.97160243407707914</v>
      </c>
      <c r="D41" s="31">
        <f>IF('Órdenes según Instancia'!AB41=0,"-",('Órdenes según Instancia'!H41/'Órdenes según Instancia'!AB41))</f>
        <v>0</v>
      </c>
      <c r="E41" s="31">
        <f>IF('Órdenes según Instancia'!AB41=0,"-",('Órdenes según Instancia'!M41/'Órdenes según Instancia'!AB41))</f>
        <v>2.8397565922920892E-2</v>
      </c>
      <c r="F41" s="31">
        <f>IF('Órdenes según Instancia'!AB41=0,"-",('Órdenes según Instancia'!R41/'Órdenes según Instancia'!AB41))</f>
        <v>0</v>
      </c>
      <c r="G41" s="31">
        <f>IF('Órdenes según Instancia'!AB41=0,"-",('Órdenes según Instancia'!W41/'Órdenes según Instancia'!AB41))</f>
        <v>0</v>
      </c>
      <c r="H41" s="31" t="str">
        <f>IF('Órdenes según Instancia'!AC41=0,"-",('Órdenes según Instancia'!D41/'Órdenes según Instancia'!AC41))</f>
        <v>-</v>
      </c>
      <c r="I41" s="31" t="str">
        <f>IF('Órdenes según Instancia'!AC41=0,"-",('Órdenes según Instancia'!I41/'Órdenes según Instancia'!AC41))</f>
        <v>-</v>
      </c>
      <c r="J41" s="31" t="str">
        <f>IF('Órdenes según Instancia'!AC41=0,"-",('Órdenes según Instancia'!N41/'Órdenes según Instancia'!AC41))</f>
        <v>-</v>
      </c>
      <c r="K41" s="31" t="str">
        <f>IF('Órdenes según Instancia'!AC41=0,"-",('Órdenes según Instancia'!S41/'Órdenes según Instancia'!AC41))</f>
        <v>-</v>
      </c>
      <c r="L41" s="31" t="str">
        <f>IF('Órdenes según Instancia'!AC41=0,"-",('Órdenes según Instancia'!X41/'Órdenes según Instancia'!AC41))</f>
        <v>-</v>
      </c>
      <c r="M41" s="31">
        <f>IF('Órdenes según Instancia'!AD41=0,"-",('Órdenes según Instancia'!E41/'Órdenes según Instancia'!AD41))</f>
        <v>0.96857142857142853</v>
      </c>
      <c r="N41" s="31">
        <f>IF('Órdenes según Instancia'!AD41=0,"-",('Órdenes según Instancia'!J41/'Órdenes según Instancia'!AD41))</f>
        <v>0</v>
      </c>
      <c r="O41" s="31">
        <f>IF('Órdenes según Instancia'!AD41=0,"-",('Órdenes según Instancia'!O41/'Órdenes según Instancia'!AD41))</f>
        <v>3.1428571428571431E-2</v>
      </c>
      <c r="P41" s="31">
        <f>IF('Órdenes según Instancia'!AD41=0,"-",('Órdenes según Instancia'!T41/'Órdenes según Instancia'!AD41))</f>
        <v>0</v>
      </c>
      <c r="Q41" s="31">
        <f>IF('Órdenes según Instancia'!AD41=0,"-",('Órdenes según Instancia'!Y41/'Órdenes según Instancia'!AD41))</f>
        <v>0</v>
      </c>
      <c r="R41" s="31">
        <f>IF('Órdenes según Instancia'!AE41=0,"-",('Órdenes según Instancia'!F41/'Órdenes según Instancia'!AE41))</f>
        <v>0.97902097902097907</v>
      </c>
      <c r="S41" s="31">
        <f>IF('Órdenes según Instancia'!AE41=0,"-",('Órdenes según Instancia'!K41/'Órdenes según Instancia'!AE41))</f>
        <v>0</v>
      </c>
      <c r="T41" s="31">
        <f>IF('Órdenes según Instancia'!AE41=0,"-",('Órdenes según Instancia'!P41/'Órdenes según Instancia'!AE41))</f>
        <v>2.097902097902098E-2</v>
      </c>
      <c r="U41" s="31">
        <f>IF('Órdenes según Instancia'!AE41=0,"-",('Órdenes según Instancia'!U41/'Órdenes según Instancia'!AE41))</f>
        <v>0</v>
      </c>
      <c r="V41" s="31">
        <f>IF('Órdenes según Instancia'!AE41=0,"-",('Órdenes según Instancia'!Z41/'Órdenes según Instancia'!AE41))</f>
        <v>0</v>
      </c>
    </row>
    <row r="42" spans="2:22" ht="20.100000000000001" customHeight="1" thickBot="1" x14ac:dyDescent="0.25">
      <c r="B42" s="4" t="s">
        <v>224</v>
      </c>
      <c r="C42" s="31">
        <f>IF('Órdenes según Instancia'!AB42=0,"-",('Órdenes según Instancia'!C42/'Órdenes según Instancia'!AB42))</f>
        <v>0.9247787610619469</v>
      </c>
      <c r="D42" s="31">
        <f>IF('Órdenes según Instancia'!AB42=0,"-",('Órdenes según Instancia'!H42/'Órdenes según Instancia'!AB42))</f>
        <v>4.4247787610619468E-3</v>
      </c>
      <c r="E42" s="31">
        <f>IF('Órdenes según Instancia'!AB42=0,"-",('Órdenes según Instancia'!M42/'Órdenes según Instancia'!AB42))</f>
        <v>2.6548672566371681E-2</v>
      </c>
      <c r="F42" s="31">
        <f>IF('Órdenes según Instancia'!AB42=0,"-",('Órdenes según Instancia'!R42/'Órdenes según Instancia'!AB42))</f>
        <v>4.4247787610619468E-2</v>
      </c>
      <c r="G42" s="31">
        <f>IF('Órdenes según Instancia'!AB42=0,"-",('Órdenes según Instancia'!W42/'Órdenes según Instancia'!AB42))</f>
        <v>0</v>
      </c>
      <c r="H42" s="31">
        <f>IF('Órdenes según Instancia'!AC42=0,"-",('Órdenes según Instancia'!D42/'Órdenes según Instancia'!AC42))</f>
        <v>1</v>
      </c>
      <c r="I42" s="31">
        <f>IF('Órdenes según Instancia'!AC42=0,"-",('Órdenes según Instancia'!I42/'Órdenes según Instancia'!AC42))</f>
        <v>0</v>
      </c>
      <c r="J42" s="31">
        <f>IF('Órdenes según Instancia'!AC42=0,"-",('Órdenes según Instancia'!N42/'Órdenes según Instancia'!AC42))</f>
        <v>0</v>
      </c>
      <c r="K42" s="31">
        <f>IF('Órdenes según Instancia'!AC42=0,"-",('Órdenes según Instancia'!S42/'Órdenes según Instancia'!AC42))</f>
        <v>0</v>
      </c>
      <c r="L42" s="31">
        <f>IF('Órdenes según Instancia'!AC42=0,"-",('Órdenes según Instancia'!X42/'Órdenes según Instancia'!AC42))</f>
        <v>0</v>
      </c>
      <c r="M42" s="31">
        <f>IF('Órdenes según Instancia'!AD42=0,"-",('Órdenes según Instancia'!E42/'Órdenes según Instancia'!AD42))</f>
        <v>0.92592592592592593</v>
      </c>
      <c r="N42" s="31">
        <f>IF('Órdenes según Instancia'!AD42=0,"-",('Órdenes según Instancia'!J42/'Órdenes según Instancia'!AD42))</f>
        <v>4.6296296296296294E-3</v>
      </c>
      <c r="O42" s="31">
        <f>IF('Órdenes según Instancia'!AD42=0,"-",('Órdenes según Instancia'!O42/'Órdenes según Instancia'!AD42))</f>
        <v>2.3148148148148147E-2</v>
      </c>
      <c r="P42" s="31">
        <f>IF('Órdenes según Instancia'!AD42=0,"-",('Órdenes según Instancia'!T42/'Órdenes según Instancia'!AD42))</f>
        <v>4.6296296296296294E-2</v>
      </c>
      <c r="Q42" s="31">
        <f>IF('Órdenes según Instancia'!AD42=0,"-",('Órdenes según Instancia'!Y42/'Órdenes según Instancia'!AD42))</f>
        <v>0</v>
      </c>
      <c r="R42" s="31">
        <f>IF('Órdenes según Instancia'!AE42=0,"-",('Órdenes según Instancia'!F42/'Órdenes según Instancia'!AE42))</f>
        <v>0.88888888888888884</v>
      </c>
      <c r="S42" s="31">
        <f>IF('Órdenes según Instancia'!AE42=0,"-",('Órdenes según Instancia'!K42/'Órdenes según Instancia'!AE42))</f>
        <v>0</v>
      </c>
      <c r="T42" s="31">
        <f>IF('Órdenes según Instancia'!AE42=0,"-",('Órdenes según Instancia'!P42/'Órdenes según Instancia'!AE42))</f>
        <v>0.1111111111111111</v>
      </c>
      <c r="U42" s="31">
        <f>IF('Órdenes según Instancia'!AE42=0,"-",('Órdenes según Instancia'!U42/'Órdenes según Instancia'!AE42))</f>
        <v>0</v>
      </c>
      <c r="V42" s="31">
        <f>IF('Órdenes según Instancia'!AE42=0,"-",('Órdenes según Instancia'!Z42/'Órdenes según Instancia'!AE42))</f>
        <v>0</v>
      </c>
    </row>
    <row r="43" spans="2:22" ht="20.100000000000001" customHeight="1" thickBot="1" x14ac:dyDescent="0.25">
      <c r="B43" s="4" t="s">
        <v>225</v>
      </c>
      <c r="C43" s="31">
        <f>IF('Órdenes según Instancia'!AB43=0,"-",('Órdenes según Instancia'!C43/'Órdenes según Instancia'!AB43))</f>
        <v>0.9553571428571429</v>
      </c>
      <c r="D43" s="31">
        <f>IF('Órdenes según Instancia'!AB43=0,"-",('Órdenes según Instancia'!H43/'Órdenes según Instancia'!AB43))</f>
        <v>4.4642857142857144E-2</v>
      </c>
      <c r="E43" s="31">
        <f>IF('Órdenes según Instancia'!AB43=0,"-",('Órdenes según Instancia'!M43/'Órdenes según Instancia'!AB43))</f>
        <v>0</v>
      </c>
      <c r="F43" s="31">
        <f>IF('Órdenes según Instancia'!AB43=0,"-",('Órdenes según Instancia'!R43/'Órdenes según Instancia'!AB43))</f>
        <v>0</v>
      </c>
      <c r="G43" s="31">
        <f>IF('Órdenes según Instancia'!AB43=0,"-",('Órdenes según Instancia'!W43/'Órdenes según Instancia'!AB43))</f>
        <v>0</v>
      </c>
      <c r="H43" s="31" t="str">
        <f>IF('Órdenes según Instancia'!AC43=0,"-",('Órdenes según Instancia'!D43/'Órdenes según Instancia'!AC43))</f>
        <v>-</v>
      </c>
      <c r="I43" s="31" t="str">
        <f>IF('Órdenes según Instancia'!AC43=0,"-",('Órdenes según Instancia'!I43/'Órdenes según Instancia'!AC43))</f>
        <v>-</v>
      </c>
      <c r="J43" s="31" t="str">
        <f>IF('Órdenes según Instancia'!AC43=0,"-",('Órdenes según Instancia'!N43/'Órdenes según Instancia'!AC43))</f>
        <v>-</v>
      </c>
      <c r="K43" s="31" t="str">
        <f>IF('Órdenes según Instancia'!AC43=0,"-",('Órdenes según Instancia'!S43/'Órdenes según Instancia'!AC43))</f>
        <v>-</v>
      </c>
      <c r="L43" s="31" t="str">
        <f>IF('Órdenes según Instancia'!AC43=0,"-",('Órdenes según Instancia'!X43/'Órdenes según Instancia'!AC43))</f>
        <v>-</v>
      </c>
      <c r="M43" s="31">
        <f>IF('Órdenes según Instancia'!AD43=0,"-",('Órdenes según Instancia'!E43/'Órdenes según Instancia'!AD43))</f>
        <v>0.96808510638297873</v>
      </c>
      <c r="N43" s="31">
        <f>IF('Órdenes según Instancia'!AD43=0,"-",('Órdenes según Instancia'!J43/'Órdenes según Instancia'!AD43))</f>
        <v>3.1914893617021274E-2</v>
      </c>
      <c r="O43" s="31">
        <f>IF('Órdenes según Instancia'!AD43=0,"-",('Órdenes según Instancia'!O43/'Órdenes según Instancia'!AD43))</f>
        <v>0</v>
      </c>
      <c r="P43" s="31">
        <f>IF('Órdenes según Instancia'!AD43=0,"-",('Órdenes según Instancia'!T43/'Órdenes según Instancia'!AD43))</f>
        <v>0</v>
      </c>
      <c r="Q43" s="31">
        <f>IF('Órdenes según Instancia'!AD43=0,"-",('Órdenes según Instancia'!Y43/'Órdenes según Instancia'!AD43))</f>
        <v>0</v>
      </c>
      <c r="R43" s="31">
        <f>IF('Órdenes según Instancia'!AE43=0,"-",('Órdenes según Instancia'!F43/'Órdenes según Instancia'!AE43))</f>
        <v>0.94615384615384612</v>
      </c>
      <c r="S43" s="31">
        <f>IF('Órdenes según Instancia'!AE43=0,"-",('Órdenes según Instancia'!K43/'Órdenes según Instancia'!AE43))</f>
        <v>5.3846153846153849E-2</v>
      </c>
      <c r="T43" s="31">
        <f>IF('Órdenes según Instancia'!AE43=0,"-",('Órdenes según Instancia'!P43/'Órdenes según Instancia'!AE43))</f>
        <v>0</v>
      </c>
      <c r="U43" s="31">
        <f>IF('Órdenes según Instancia'!AE43=0,"-",('Órdenes según Instancia'!U43/'Órdenes según Instancia'!AE43))</f>
        <v>0</v>
      </c>
      <c r="V43" s="31">
        <f>IF('Órdenes según Instancia'!AE43=0,"-",('Órdenes según Instancia'!Z43/'Órdenes según Instancia'!AE43))</f>
        <v>0</v>
      </c>
    </row>
    <row r="44" spans="2:22" ht="20.100000000000001" customHeight="1" thickBot="1" x14ac:dyDescent="0.25">
      <c r="B44" s="4" t="s">
        <v>226</v>
      </c>
      <c r="C44" s="31">
        <f>IF('Órdenes según Instancia'!AB44=0,"-",('Órdenes según Instancia'!C44/'Órdenes según Instancia'!AB44))</f>
        <v>0.97287522603978305</v>
      </c>
      <c r="D44" s="31">
        <f>IF('Órdenes según Instancia'!AB44=0,"-",('Órdenes según Instancia'!H44/'Órdenes según Instancia'!AB44))</f>
        <v>1.0849909584086799E-2</v>
      </c>
      <c r="E44" s="31">
        <f>IF('Órdenes según Instancia'!AB44=0,"-",('Órdenes según Instancia'!M44/'Órdenes según Instancia'!AB44))</f>
        <v>1.0849909584086799E-2</v>
      </c>
      <c r="F44" s="31">
        <f>IF('Órdenes según Instancia'!AB44=0,"-",('Órdenes según Instancia'!R44/'Órdenes según Instancia'!AB44))</f>
        <v>5.4249547920433997E-3</v>
      </c>
      <c r="G44" s="31">
        <f>IF('Órdenes según Instancia'!AB44=0,"-",('Órdenes según Instancia'!W44/'Órdenes según Instancia'!AB44))</f>
        <v>0</v>
      </c>
      <c r="H44" s="31" t="str">
        <f>IF('Órdenes según Instancia'!AC44=0,"-",('Órdenes según Instancia'!D44/'Órdenes según Instancia'!AC44))</f>
        <v>-</v>
      </c>
      <c r="I44" s="31" t="str">
        <f>IF('Órdenes según Instancia'!AC44=0,"-",('Órdenes según Instancia'!I44/'Órdenes según Instancia'!AC44))</f>
        <v>-</v>
      </c>
      <c r="J44" s="31" t="str">
        <f>IF('Órdenes según Instancia'!AC44=0,"-",('Órdenes según Instancia'!N44/'Órdenes según Instancia'!AC44))</f>
        <v>-</v>
      </c>
      <c r="K44" s="31" t="str">
        <f>IF('Órdenes según Instancia'!AC44=0,"-",('Órdenes según Instancia'!S44/'Órdenes según Instancia'!AC44))</f>
        <v>-</v>
      </c>
      <c r="L44" s="31" t="str">
        <f>IF('Órdenes según Instancia'!AC44=0,"-",('Órdenes según Instancia'!X44/'Órdenes según Instancia'!AC44))</f>
        <v>-</v>
      </c>
      <c r="M44" s="31">
        <f>IF('Órdenes según Instancia'!AD44=0,"-",('Órdenes según Instancia'!E44/'Órdenes según Instancia'!AD44))</f>
        <v>0.97290640394088668</v>
      </c>
      <c r="N44" s="31">
        <f>IF('Órdenes según Instancia'!AD44=0,"-",('Órdenes según Instancia'!J44/'Órdenes según Instancia'!AD44))</f>
        <v>9.852216748768473E-3</v>
      </c>
      <c r="O44" s="31">
        <f>IF('Órdenes según Instancia'!AD44=0,"-",('Órdenes según Instancia'!O44/'Órdenes según Instancia'!AD44))</f>
        <v>1.2315270935960592E-2</v>
      </c>
      <c r="P44" s="31">
        <f>IF('Órdenes según Instancia'!AD44=0,"-",('Órdenes según Instancia'!T44/'Órdenes según Instancia'!AD44))</f>
        <v>4.9261083743842365E-3</v>
      </c>
      <c r="Q44" s="31">
        <f>IF('Órdenes según Instancia'!AD44=0,"-",('Órdenes según Instancia'!Y44/'Órdenes según Instancia'!AD44))</f>
        <v>0</v>
      </c>
      <c r="R44" s="31">
        <f>IF('Órdenes según Instancia'!AE44=0,"-",('Órdenes según Instancia'!F44/'Órdenes según Instancia'!AE44))</f>
        <v>0.97278911564625847</v>
      </c>
      <c r="S44" s="31">
        <f>IF('Órdenes según Instancia'!AE44=0,"-",('Órdenes según Instancia'!K44/'Órdenes según Instancia'!AE44))</f>
        <v>1.3605442176870748E-2</v>
      </c>
      <c r="T44" s="31">
        <f>IF('Órdenes según Instancia'!AE44=0,"-",('Órdenes según Instancia'!P44/'Órdenes según Instancia'!AE44))</f>
        <v>6.8027210884353739E-3</v>
      </c>
      <c r="U44" s="31">
        <f>IF('Órdenes según Instancia'!AE44=0,"-",('Órdenes según Instancia'!U44/'Órdenes según Instancia'!AE44))</f>
        <v>6.8027210884353739E-3</v>
      </c>
      <c r="V44" s="31">
        <f>IF('Órdenes según Instancia'!AE44=0,"-",('Órdenes según Instancia'!Z44/'Órdenes según Instancia'!AE44))</f>
        <v>0</v>
      </c>
    </row>
    <row r="45" spans="2:22" ht="20.100000000000001" customHeight="1" thickBot="1" x14ac:dyDescent="0.25">
      <c r="B45" s="4" t="s">
        <v>227</v>
      </c>
      <c r="C45" s="31">
        <f>IF('Órdenes según Instancia'!AB45=0,"-",('Órdenes según Instancia'!C45/'Órdenes según Instancia'!AB45))</f>
        <v>0.97717016193257233</v>
      </c>
      <c r="D45" s="31">
        <f>IF('Órdenes según Instancia'!AB45=0,"-",('Órdenes según Instancia'!H45/'Órdenes según Instancia'!AB45))</f>
        <v>5.3092646668436421E-3</v>
      </c>
      <c r="E45" s="31">
        <f>IF('Órdenes según Instancia'!AB45=0,"-",('Órdenes según Instancia'!M45/'Órdenes según Instancia'!AB45))</f>
        <v>1.0883992567029467E-2</v>
      </c>
      <c r="F45" s="31">
        <f>IF('Órdenes según Instancia'!AB45=0,"-",('Órdenes según Instancia'!R45/'Órdenes según Instancia'!AB45))</f>
        <v>0</v>
      </c>
      <c r="G45" s="31">
        <f>IF('Órdenes según Instancia'!AB45=0,"-",('Órdenes según Instancia'!W45/'Órdenes según Instancia'!AB45))</f>
        <v>6.6365808335545531E-3</v>
      </c>
      <c r="H45" s="31">
        <f>IF('Órdenes según Instancia'!AC45=0,"-",('Órdenes según Instancia'!D45/'Órdenes según Instancia'!AC45))</f>
        <v>0.98936170212765961</v>
      </c>
      <c r="I45" s="31">
        <f>IF('Órdenes según Instancia'!AC45=0,"-",('Órdenes según Instancia'!I45/'Órdenes según Instancia'!AC45))</f>
        <v>0</v>
      </c>
      <c r="J45" s="31">
        <f>IF('Órdenes según Instancia'!AC45=0,"-",('Órdenes según Instancia'!N45/'Órdenes según Instancia'!AC45))</f>
        <v>0</v>
      </c>
      <c r="K45" s="31">
        <f>IF('Órdenes según Instancia'!AC45=0,"-",('Órdenes según Instancia'!S45/'Órdenes según Instancia'!AC45))</f>
        <v>0</v>
      </c>
      <c r="L45" s="31">
        <f>IF('Órdenes según Instancia'!AC45=0,"-",('Órdenes según Instancia'!X45/'Órdenes según Instancia'!AC45))</f>
        <v>1.0638297872340425E-2</v>
      </c>
      <c r="M45" s="31">
        <f>IF('Órdenes según Instancia'!AD45=0,"-",('Órdenes según Instancia'!E45/'Órdenes según Instancia'!AD45))</f>
        <v>0.96729490022172948</v>
      </c>
      <c r="N45" s="31">
        <f>IF('Órdenes según Instancia'!AD45=0,"-",('Órdenes según Instancia'!J45/'Órdenes según Instancia'!AD45))</f>
        <v>4.9889135254988911E-3</v>
      </c>
      <c r="O45" s="31">
        <f>IF('Órdenes según Instancia'!AD45=0,"-",('Órdenes según Instancia'!O45/'Órdenes según Instancia'!AD45))</f>
        <v>1.662971175166297E-2</v>
      </c>
      <c r="P45" s="31">
        <f>IF('Órdenes según Instancia'!AD45=0,"-",('Órdenes según Instancia'!T45/'Órdenes según Instancia'!AD45))</f>
        <v>0</v>
      </c>
      <c r="Q45" s="31">
        <f>IF('Órdenes según Instancia'!AD45=0,"-",('Órdenes según Instancia'!Y45/'Órdenes según Instancia'!AD45))</f>
        <v>1.1086474501108648E-2</v>
      </c>
      <c r="R45" s="31">
        <f>IF('Órdenes según Instancia'!AE45=0,"-",('Órdenes según Instancia'!F45/'Órdenes según Instancia'!AE45))</f>
        <v>0.98608881754949174</v>
      </c>
      <c r="S45" s="31">
        <f>IF('Órdenes según Instancia'!AE45=0,"-",('Órdenes según Instancia'!K45/'Órdenes según Instancia'!AE45))</f>
        <v>5.8855002675227393E-3</v>
      </c>
      <c r="T45" s="31">
        <f>IF('Órdenes según Instancia'!AE45=0,"-",('Órdenes según Instancia'!P45/'Órdenes según Instancia'!AE45))</f>
        <v>5.8855002675227393E-3</v>
      </c>
      <c r="U45" s="31">
        <f>IF('Órdenes según Instancia'!AE45=0,"-",('Órdenes según Instancia'!U45/'Órdenes según Instancia'!AE45))</f>
        <v>0</v>
      </c>
      <c r="V45" s="31">
        <f>IF('Órdenes según Instancia'!AE45=0,"-",('Órdenes según Instancia'!Z45/'Órdenes según Instancia'!AE45))</f>
        <v>2.1401819154628142E-3</v>
      </c>
    </row>
    <row r="46" spans="2:22" ht="20.100000000000001" customHeight="1" thickBot="1" x14ac:dyDescent="0.25">
      <c r="B46" s="4" t="s">
        <v>228</v>
      </c>
      <c r="C46" s="31">
        <f>IF('Órdenes según Instancia'!AB46=0,"-",('Órdenes según Instancia'!C46/'Órdenes según Instancia'!AB46))</f>
        <v>0.99424184261036463</v>
      </c>
      <c r="D46" s="31">
        <f>IF('Órdenes según Instancia'!AB46=0,"-",('Órdenes según Instancia'!H46/'Órdenes según Instancia'!AB46))</f>
        <v>0</v>
      </c>
      <c r="E46" s="31">
        <f>IF('Órdenes según Instancia'!AB46=0,"-",('Órdenes según Instancia'!M46/'Órdenes según Instancia'!AB46))</f>
        <v>3.838771593090211E-3</v>
      </c>
      <c r="F46" s="31">
        <f>IF('Órdenes según Instancia'!AB46=0,"-",('Órdenes según Instancia'!R46/'Órdenes según Instancia'!AB46))</f>
        <v>1.9193857965451055E-3</v>
      </c>
      <c r="G46" s="31">
        <f>IF('Órdenes según Instancia'!AB46=0,"-",('Órdenes según Instancia'!W46/'Órdenes según Instancia'!AB46))</f>
        <v>0</v>
      </c>
      <c r="H46" s="31" t="str">
        <f>IF('Órdenes según Instancia'!AC46=0,"-",('Órdenes según Instancia'!D46/'Órdenes según Instancia'!AC46))</f>
        <v>-</v>
      </c>
      <c r="I46" s="31" t="str">
        <f>IF('Órdenes según Instancia'!AC46=0,"-",('Órdenes según Instancia'!I46/'Órdenes según Instancia'!AC46))</f>
        <v>-</v>
      </c>
      <c r="J46" s="31" t="str">
        <f>IF('Órdenes según Instancia'!AC46=0,"-",('Órdenes según Instancia'!N46/'Órdenes según Instancia'!AC46))</f>
        <v>-</v>
      </c>
      <c r="K46" s="31" t="str">
        <f>IF('Órdenes según Instancia'!AC46=0,"-",('Órdenes según Instancia'!S46/'Órdenes según Instancia'!AC46))</f>
        <v>-</v>
      </c>
      <c r="L46" s="31" t="str">
        <f>IF('Órdenes según Instancia'!AC46=0,"-",('Órdenes según Instancia'!X46/'Órdenes según Instancia'!AC46))</f>
        <v>-</v>
      </c>
      <c r="M46" s="31">
        <f>IF('Órdenes según Instancia'!AD46=0,"-",('Órdenes según Instancia'!E46/'Órdenes según Instancia'!AD46))</f>
        <v>0.98623853211009171</v>
      </c>
      <c r="N46" s="31">
        <f>IF('Órdenes según Instancia'!AD46=0,"-",('Órdenes según Instancia'!J46/'Órdenes según Instancia'!AD46))</f>
        <v>0</v>
      </c>
      <c r="O46" s="31">
        <f>IF('Órdenes según Instancia'!AD46=0,"-",('Órdenes según Instancia'!O46/'Órdenes según Instancia'!AD46))</f>
        <v>9.1743119266055051E-3</v>
      </c>
      <c r="P46" s="31">
        <f>IF('Órdenes según Instancia'!AD46=0,"-",('Órdenes según Instancia'!T46/'Órdenes según Instancia'!AD46))</f>
        <v>4.5871559633027525E-3</v>
      </c>
      <c r="Q46" s="31">
        <f>IF('Órdenes según Instancia'!AD46=0,"-",('Órdenes según Instancia'!Y46/'Órdenes según Instancia'!AD46))</f>
        <v>0</v>
      </c>
      <c r="R46" s="31">
        <f>IF('Órdenes según Instancia'!AE46=0,"-",('Órdenes según Instancia'!F46/'Órdenes según Instancia'!AE46))</f>
        <v>1</v>
      </c>
      <c r="S46" s="31">
        <f>IF('Órdenes según Instancia'!AE46=0,"-",('Órdenes según Instancia'!K46/'Órdenes según Instancia'!AE46))</f>
        <v>0</v>
      </c>
      <c r="T46" s="31">
        <f>IF('Órdenes según Instancia'!AE46=0,"-",('Órdenes según Instancia'!P46/'Órdenes según Instancia'!AE46))</f>
        <v>0</v>
      </c>
      <c r="U46" s="31">
        <f>IF('Órdenes según Instancia'!AE46=0,"-",('Órdenes según Instancia'!U46/'Órdenes según Instancia'!AE46))</f>
        <v>0</v>
      </c>
      <c r="V46" s="31">
        <f>IF('Órdenes según Instancia'!AE46=0,"-",('Órdenes según Instancia'!Z46/'Órdenes según Instancia'!AE46))</f>
        <v>0</v>
      </c>
    </row>
    <row r="47" spans="2:22" ht="20.100000000000001" customHeight="1" thickBot="1" x14ac:dyDescent="0.25">
      <c r="B47" s="4" t="s">
        <v>229</v>
      </c>
      <c r="C47" s="31">
        <f>IF('Órdenes según Instancia'!AB47=0,"-",('Órdenes según Instancia'!C47/'Órdenes según Instancia'!AB47))</f>
        <v>0.93478260869565222</v>
      </c>
      <c r="D47" s="31">
        <f>IF('Órdenes según Instancia'!AB47=0,"-",('Órdenes según Instancia'!H47/'Órdenes según Instancia'!AB47))</f>
        <v>6.2111801242236021E-3</v>
      </c>
      <c r="E47" s="31">
        <f>IF('Órdenes según Instancia'!AB47=0,"-",('Órdenes según Instancia'!M47/'Órdenes según Instancia'!AB47))</f>
        <v>5.9006211180124224E-2</v>
      </c>
      <c r="F47" s="31">
        <f>IF('Órdenes según Instancia'!AB47=0,"-",('Órdenes según Instancia'!R47/'Órdenes según Instancia'!AB47))</f>
        <v>0</v>
      </c>
      <c r="G47" s="31">
        <f>IF('Órdenes según Instancia'!AB47=0,"-",('Órdenes según Instancia'!W47/'Órdenes según Instancia'!AB47))</f>
        <v>0</v>
      </c>
      <c r="H47" s="31">
        <f>IF('Órdenes según Instancia'!AC47=0,"-",('Órdenes según Instancia'!D47/'Órdenes según Instancia'!AC47))</f>
        <v>1</v>
      </c>
      <c r="I47" s="31">
        <f>IF('Órdenes según Instancia'!AC47=0,"-",('Órdenes según Instancia'!I47/'Órdenes según Instancia'!AC47))</f>
        <v>0</v>
      </c>
      <c r="J47" s="31">
        <f>IF('Órdenes según Instancia'!AC47=0,"-",('Órdenes según Instancia'!N47/'Órdenes según Instancia'!AC47))</f>
        <v>0</v>
      </c>
      <c r="K47" s="31">
        <f>IF('Órdenes según Instancia'!AC47=0,"-",('Órdenes según Instancia'!S47/'Órdenes según Instancia'!AC47))</f>
        <v>0</v>
      </c>
      <c r="L47" s="31">
        <f>IF('Órdenes según Instancia'!AC47=0,"-",('Órdenes según Instancia'!X47/'Órdenes según Instancia'!AC47))</f>
        <v>0</v>
      </c>
      <c r="M47" s="31">
        <f>IF('Órdenes según Instancia'!AD47=0,"-",('Órdenes según Instancia'!E47/'Órdenes según Instancia'!AD47))</f>
        <v>0.90909090909090906</v>
      </c>
      <c r="N47" s="31">
        <f>IF('Órdenes según Instancia'!AD47=0,"-",('Órdenes según Instancia'!J47/'Órdenes según Instancia'!AD47))</f>
        <v>5.3475935828877002E-3</v>
      </c>
      <c r="O47" s="31">
        <f>IF('Órdenes según Instancia'!AD47=0,"-",('Órdenes según Instancia'!O47/'Órdenes según Instancia'!AD47))</f>
        <v>8.5561497326203204E-2</v>
      </c>
      <c r="P47" s="31">
        <f>IF('Órdenes según Instancia'!AD47=0,"-",('Órdenes según Instancia'!T47/'Órdenes según Instancia'!AD47))</f>
        <v>0</v>
      </c>
      <c r="Q47" s="31">
        <f>IF('Órdenes según Instancia'!AD47=0,"-",('Órdenes según Instancia'!Y47/'Órdenes según Instancia'!AD47))</f>
        <v>0</v>
      </c>
      <c r="R47" s="31">
        <f>IF('Órdenes según Instancia'!AE47=0,"-",('Órdenes según Instancia'!F47/'Órdenes según Instancia'!AE47))</f>
        <v>0.96946564885496178</v>
      </c>
      <c r="S47" s="31">
        <f>IF('Órdenes según Instancia'!AE47=0,"-",('Órdenes según Instancia'!K47/'Órdenes según Instancia'!AE47))</f>
        <v>7.6335877862595417E-3</v>
      </c>
      <c r="T47" s="31">
        <f>IF('Órdenes según Instancia'!AE47=0,"-",('Órdenes según Instancia'!P47/'Órdenes según Instancia'!AE47))</f>
        <v>2.2900763358778626E-2</v>
      </c>
      <c r="U47" s="31">
        <f>IF('Órdenes según Instancia'!AE47=0,"-",('Órdenes según Instancia'!U47/'Órdenes según Instancia'!AE47))</f>
        <v>0</v>
      </c>
      <c r="V47" s="31">
        <f>IF('Órdenes según Instancia'!AE47=0,"-",('Órdenes según Instancia'!Z47/'Órdenes según Instancia'!AE47))</f>
        <v>0</v>
      </c>
    </row>
    <row r="48" spans="2:22" ht="20.100000000000001" customHeight="1" thickBot="1" x14ac:dyDescent="0.25">
      <c r="B48" s="4" t="s">
        <v>230</v>
      </c>
      <c r="C48" s="31">
        <f>IF('Órdenes según Instancia'!AB48=0,"-",('Órdenes según Instancia'!C48/'Órdenes según Instancia'!AB48))</f>
        <v>0.99869109947643975</v>
      </c>
      <c r="D48" s="31">
        <f>IF('Órdenes según Instancia'!AB48=0,"-",('Órdenes según Instancia'!H48/'Órdenes según Instancia'!AB48))</f>
        <v>0</v>
      </c>
      <c r="E48" s="31">
        <f>IF('Órdenes según Instancia'!AB48=0,"-",('Órdenes según Instancia'!M48/'Órdenes según Instancia'!AB48))</f>
        <v>1.3089005235602095E-3</v>
      </c>
      <c r="F48" s="31">
        <f>IF('Órdenes según Instancia'!AB48=0,"-",('Órdenes según Instancia'!R48/'Órdenes según Instancia'!AB48))</f>
        <v>0</v>
      </c>
      <c r="G48" s="31">
        <f>IF('Órdenes según Instancia'!AB48=0,"-",('Órdenes según Instancia'!W48/'Órdenes según Instancia'!AB48))</f>
        <v>0</v>
      </c>
      <c r="H48" s="31">
        <f>IF('Órdenes según Instancia'!AC48=0,"-",('Órdenes según Instancia'!D48/'Órdenes según Instancia'!AC48))</f>
        <v>1</v>
      </c>
      <c r="I48" s="31">
        <f>IF('Órdenes según Instancia'!AC48=0,"-",('Órdenes según Instancia'!I48/'Órdenes según Instancia'!AC48))</f>
        <v>0</v>
      </c>
      <c r="J48" s="31">
        <f>IF('Órdenes según Instancia'!AC48=0,"-",('Órdenes según Instancia'!N48/'Órdenes según Instancia'!AC48))</f>
        <v>0</v>
      </c>
      <c r="K48" s="31">
        <f>IF('Órdenes según Instancia'!AC48=0,"-",('Órdenes según Instancia'!S48/'Órdenes según Instancia'!AC48))</f>
        <v>0</v>
      </c>
      <c r="L48" s="31">
        <f>IF('Órdenes según Instancia'!AC48=0,"-",('Órdenes según Instancia'!X48/'Órdenes según Instancia'!AC48))</f>
        <v>0</v>
      </c>
      <c r="M48" s="31">
        <f>IF('Órdenes según Instancia'!AD48=0,"-",('Órdenes según Instancia'!E48/'Órdenes según Instancia'!AD48))</f>
        <v>0.99801587301587302</v>
      </c>
      <c r="N48" s="31">
        <f>IF('Órdenes según Instancia'!AD48=0,"-",('Órdenes según Instancia'!J48/'Órdenes según Instancia'!AD48))</f>
        <v>0</v>
      </c>
      <c r="O48" s="31">
        <f>IF('Órdenes según Instancia'!AD48=0,"-",('Órdenes según Instancia'!O48/'Órdenes según Instancia'!AD48))</f>
        <v>1.984126984126984E-3</v>
      </c>
      <c r="P48" s="31">
        <f>IF('Órdenes según Instancia'!AD48=0,"-",('Órdenes según Instancia'!T48/'Órdenes según Instancia'!AD48))</f>
        <v>0</v>
      </c>
      <c r="Q48" s="31">
        <f>IF('Órdenes según Instancia'!AD48=0,"-",('Órdenes según Instancia'!Y48/'Órdenes según Instancia'!AD48))</f>
        <v>0</v>
      </c>
      <c r="R48" s="31">
        <f>IF('Órdenes según Instancia'!AE48=0,"-",('Órdenes según Instancia'!F48/'Órdenes según Instancia'!AE48))</f>
        <v>1</v>
      </c>
      <c r="S48" s="31">
        <f>IF('Órdenes según Instancia'!AE48=0,"-",('Órdenes según Instancia'!K48/'Órdenes según Instancia'!AE48))</f>
        <v>0</v>
      </c>
      <c r="T48" s="31">
        <f>IF('Órdenes según Instancia'!AE48=0,"-",('Órdenes según Instancia'!P48/'Órdenes según Instancia'!AE48))</f>
        <v>0</v>
      </c>
      <c r="U48" s="31">
        <f>IF('Órdenes según Instancia'!AE48=0,"-",('Órdenes según Instancia'!U48/'Órdenes según Instancia'!AE48))</f>
        <v>0</v>
      </c>
      <c r="V48" s="31">
        <f>IF('Órdenes según Instancia'!AE48=0,"-",('Órdenes según Instancia'!Z48/'Órdenes según Instancia'!AE48))</f>
        <v>0</v>
      </c>
    </row>
    <row r="49" spans="2:22" ht="20.100000000000001" customHeight="1" thickBot="1" x14ac:dyDescent="0.25">
      <c r="B49" s="4" t="s">
        <v>231</v>
      </c>
      <c r="C49" s="31">
        <f>IF('Órdenes según Instancia'!AB49=0,"-",('Órdenes según Instancia'!C49/'Órdenes según Instancia'!AB49))</f>
        <v>0.99084544964997312</v>
      </c>
      <c r="D49" s="31">
        <f>IF('Órdenes según Instancia'!AB49=0,"-",('Órdenes según Instancia'!H49/'Órdenes según Instancia'!AB49))</f>
        <v>0</v>
      </c>
      <c r="E49" s="31">
        <f>IF('Órdenes según Instancia'!AB49=0,"-",('Órdenes según Instancia'!M49/'Órdenes según Instancia'!AB49))</f>
        <v>9.154550350026925E-3</v>
      </c>
      <c r="F49" s="31">
        <f>IF('Órdenes según Instancia'!AB49=0,"-",('Órdenes según Instancia'!R49/'Órdenes según Instancia'!AB49))</f>
        <v>0</v>
      </c>
      <c r="G49" s="31">
        <f>IF('Órdenes según Instancia'!AB49=0,"-",('Órdenes según Instancia'!W49/'Órdenes según Instancia'!AB49))</f>
        <v>0</v>
      </c>
      <c r="H49" s="31" t="str">
        <f>IF('Órdenes según Instancia'!AC49=0,"-",('Órdenes según Instancia'!D49/'Órdenes según Instancia'!AC49))</f>
        <v>-</v>
      </c>
      <c r="I49" s="31" t="str">
        <f>IF('Órdenes según Instancia'!AC49=0,"-",('Órdenes según Instancia'!I49/'Órdenes según Instancia'!AC49))</f>
        <v>-</v>
      </c>
      <c r="J49" s="31" t="str">
        <f>IF('Órdenes según Instancia'!AC49=0,"-",('Órdenes según Instancia'!N49/'Órdenes según Instancia'!AC49))</f>
        <v>-</v>
      </c>
      <c r="K49" s="31" t="str">
        <f>IF('Órdenes según Instancia'!AC49=0,"-",('Órdenes según Instancia'!S49/'Órdenes según Instancia'!AC49))</f>
        <v>-</v>
      </c>
      <c r="L49" s="31" t="str">
        <f>IF('Órdenes según Instancia'!AC49=0,"-",('Órdenes según Instancia'!X49/'Órdenes según Instancia'!AC49))</f>
        <v>-</v>
      </c>
      <c r="M49" s="31">
        <f>IF('Órdenes según Instancia'!AD49=0,"-",('Órdenes según Instancia'!E49/'Órdenes según Instancia'!AD49))</f>
        <v>0.98818624044475334</v>
      </c>
      <c r="N49" s="31">
        <f>IF('Órdenes según Instancia'!AD49=0,"-",('Órdenes según Instancia'!J49/'Órdenes según Instancia'!AD49))</f>
        <v>0</v>
      </c>
      <c r="O49" s="31">
        <f>IF('Órdenes según Instancia'!AD49=0,"-",('Órdenes según Instancia'!O49/'Órdenes según Instancia'!AD49))</f>
        <v>1.1813759555246699E-2</v>
      </c>
      <c r="P49" s="31">
        <f>IF('Órdenes según Instancia'!AD49=0,"-",('Órdenes según Instancia'!T49/'Órdenes según Instancia'!AD49))</f>
        <v>0</v>
      </c>
      <c r="Q49" s="31">
        <f>IF('Órdenes según Instancia'!AD49=0,"-",('Órdenes según Instancia'!Y49/'Órdenes según Instancia'!AD49))</f>
        <v>0</v>
      </c>
      <c r="R49" s="31">
        <f>IF('Órdenes según Instancia'!AE49=0,"-",('Órdenes según Instancia'!F49/'Órdenes según Instancia'!AE49))</f>
        <v>1</v>
      </c>
      <c r="S49" s="31">
        <f>IF('Órdenes según Instancia'!AE49=0,"-",('Órdenes según Instancia'!K49/'Órdenes según Instancia'!AE49))</f>
        <v>0</v>
      </c>
      <c r="T49" s="31">
        <f>IF('Órdenes según Instancia'!AE49=0,"-",('Órdenes según Instancia'!P49/'Órdenes según Instancia'!AE49))</f>
        <v>0</v>
      </c>
      <c r="U49" s="31">
        <f>IF('Órdenes según Instancia'!AE49=0,"-",('Órdenes según Instancia'!U49/'Órdenes según Instancia'!AE49))</f>
        <v>0</v>
      </c>
      <c r="V49" s="31">
        <f>IF('Órdenes según Instancia'!AE49=0,"-",('Órdenes según Instancia'!Z49/'Órdenes según Instancia'!AE49))</f>
        <v>0</v>
      </c>
    </row>
    <row r="50" spans="2:22" ht="20.100000000000001" customHeight="1" thickBot="1" x14ac:dyDescent="0.25">
      <c r="B50" s="4" t="s">
        <v>232</v>
      </c>
      <c r="C50" s="31">
        <f>IF('Órdenes según Instancia'!AB50=0,"-",('Órdenes según Instancia'!C50/'Órdenes según Instancia'!AB50))</f>
        <v>0.94884488448844884</v>
      </c>
      <c r="D50" s="31">
        <f>IF('Órdenes según Instancia'!AB50=0,"-",('Órdenes según Instancia'!H50/'Órdenes según Instancia'!AB50))</f>
        <v>4.9504950495049506E-3</v>
      </c>
      <c r="E50" s="31">
        <f>IF('Órdenes según Instancia'!AB50=0,"-",('Órdenes según Instancia'!M50/'Órdenes según Instancia'!AB50))</f>
        <v>1.9801980198019802E-2</v>
      </c>
      <c r="F50" s="31">
        <f>IF('Órdenes según Instancia'!AB50=0,"-",('Órdenes según Instancia'!R50/'Órdenes según Instancia'!AB50))</f>
        <v>1.4851485148514851E-2</v>
      </c>
      <c r="G50" s="31">
        <f>IF('Órdenes según Instancia'!AB50=0,"-",('Órdenes según Instancia'!W50/'Órdenes según Instancia'!AB50))</f>
        <v>1.155115511551155E-2</v>
      </c>
      <c r="H50" s="31" t="str">
        <f>IF('Órdenes según Instancia'!AC50=0,"-",('Órdenes según Instancia'!D50/'Órdenes según Instancia'!AC50))</f>
        <v>-</v>
      </c>
      <c r="I50" s="31" t="str">
        <f>IF('Órdenes según Instancia'!AC50=0,"-",('Órdenes según Instancia'!I50/'Órdenes según Instancia'!AC50))</f>
        <v>-</v>
      </c>
      <c r="J50" s="31" t="str">
        <f>IF('Órdenes según Instancia'!AC50=0,"-",('Órdenes según Instancia'!N50/'Órdenes según Instancia'!AC50))</f>
        <v>-</v>
      </c>
      <c r="K50" s="31" t="str">
        <f>IF('Órdenes según Instancia'!AC50=0,"-",('Órdenes según Instancia'!S50/'Órdenes según Instancia'!AC50))</f>
        <v>-</v>
      </c>
      <c r="L50" s="31" t="str">
        <f>IF('Órdenes según Instancia'!AC50=0,"-",('Órdenes según Instancia'!X50/'Órdenes según Instancia'!AC50))</f>
        <v>-</v>
      </c>
      <c r="M50" s="31">
        <f>IF('Órdenes según Instancia'!AD50=0,"-",('Órdenes según Instancia'!E50/'Órdenes según Instancia'!AD50))</f>
        <v>0.94061302681992343</v>
      </c>
      <c r="N50" s="31">
        <f>IF('Órdenes según Instancia'!AD50=0,"-",('Órdenes según Instancia'!J50/'Órdenes según Instancia'!AD50))</f>
        <v>5.7471264367816091E-3</v>
      </c>
      <c r="O50" s="31">
        <f>IF('Órdenes según Instancia'!AD50=0,"-",('Órdenes según Instancia'!O50/'Órdenes según Instancia'!AD50))</f>
        <v>2.2988505747126436E-2</v>
      </c>
      <c r="P50" s="31">
        <f>IF('Órdenes según Instancia'!AD50=0,"-",('Órdenes según Instancia'!T50/'Órdenes según Instancia'!AD50))</f>
        <v>1.7241379310344827E-2</v>
      </c>
      <c r="Q50" s="31">
        <f>IF('Órdenes según Instancia'!AD50=0,"-",('Órdenes según Instancia'!Y50/'Órdenes según Instancia'!AD50))</f>
        <v>1.3409961685823755E-2</v>
      </c>
      <c r="R50" s="31">
        <f>IF('Órdenes según Instancia'!AE50=0,"-",('Órdenes según Instancia'!F50/'Órdenes según Instancia'!AE50))</f>
        <v>1</v>
      </c>
      <c r="S50" s="31">
        <f>IF('Órdenes según Instancia'!AE50=0,"-",('Órdenes según Instancia'!K50/'Órdenes según Instancia'!AE50))</f>
        <v>0</v>
      </c>
      <c r="T50" s="31">
        <f>IF('Órdenes según Instancia'!AE50=0,"-",('Órdenes según Instancia'!P50/'Órdenes según Instancia'!AE50))</f>
        <v>0</v>
      </c>
      <c r="U50" s="31">
        <f>IF('Órdenes según Instancia'!AE50=0,"-",('Órdenes según Instancia'!U50/'Órdenes según Instancia'!AE50))</f>
        <v>0</v>
      </c>
      <c r="V50" s="31">
        <f>IF('Órdenes según Instancia'!AE50=0,"-",('Órdenes según Instancia'!Z50/'Órdenes según Instancia'!AE50))</f>
        <v>0</v>
      </c>
    </row>
    <row r="51" spans="2:22" ht="20.100000000000001" customHeight="1" thickBot="1" x14ac:dyDescent="0.25">
      <c r="B51" s="4" t="s">
        <v>233</v>
      </c>
      <c r="C51" s="31">
        <f>IF('Órdenes según Instancia'!AB51=0,"-",('Órdenes según Instancia'!C51/'Órdenes según Instancia'!AB51))</f>
        <v>0.97632653061224495</v>
      </c>
      <c r="D51" s="31">
        <f>IF('Órdenes según Instancia'!AB51=0,"-",('Órdenes según Instancia'!H51/'Órdenes según Instancia'!AB51))</f>
        <v>1.2244897959183673E-3</v>
      </c>
      <c r="E51" s="31">
        <f>IF('Órdenes según Instancia'!AB51=0,"-",('Órdenes según Instancia'!M51/'Órdenes según Instancia'!AB51))</f>
        <v>1.1836734693877551E-2</v>
      </c>
      <c r="F51" s="31">
        <f>IF('Órdenes según Instancia'!AB51=0,"-",('Órdenes según Instancia'!R51/'Órdenes según Instancia'!AB51))</f>
        <v>1.0612244897959184E-2</v>
      </c>
      <c r="G51" s="31">
        <f>IF('Órdenes según Instancia'!AB51=0,"-",('Órdenes según Instancia'!W51/'Órdenes según Instancia'!AB51))</f>
        <v>0</v>
      </c>
      <c r="H51" s="31">
        <f>IF('Órdenes según Instancia'!AC51=0,"-",('Órdenes según Instancia'!D51/'Órdenes según Instancia'!AC51))</f>
        <v>1</v>
      </c>
      <c r="I51" s="31">
        <f>IF('Órdenes según Instancia'!AC51=0,"-",('Órdenes según Instancia'!I51/'Órdenes según Instancia'!AC51))</f>
        <v>0</v>
      </c>
      <c r="J51" s="31">
        <f>IF('Órdenes según Instancia'!AC51=0,"-",('Órdenes según Instancia'!N51/'Órdenes según Instancia'!AC51))</f>
        <v>0</v>
      </c>
      <c r="K51" s="31">
        <f>IF('Órdenes según Instancia'!AC51=0,"-",('Órdenes según Instancia'!S51/'Órdenes según Instancia'!AC51))</f>
        <v>0</v>
      </c>
      <c r="L51" s="31">
        <f>IF('Órdenes según Instancia'!AC51=0,"-",('Órdenes según Instancia'!X51/'Órdenes según Instancia'!AC51))</f>
        <v>0</v>
      </c>
      <c r="M51" s="31">
        <f>IF('Órdenes según Instancia'!AD51=0,"-",('Órdenes según Instancia'!E51/'Órdenes según Instancia'!AD51))</f>
        <v>0.97017353579175702</v>
      </c>
      <c r="N51" s="31">
        <f>IF('Órdenes según Instancia'!AD51=0,"-",('Órdenes según Instancia'!J51/'Órdenes según Instancia'!AD51))</f>
        <v>5.4229934924078093E-4</v>
      </c>
      <c r="O51" s="31">
        <f>IF('Órdenes según Instancia'!AD51=0,"-",('Órdenes según Instancia'!O51/'Órdenes según Instancia'!AD51))</f>
        <v>1.5184381778741865E-2</v>
      </c>
      <c r="P51" s="31">
        <f>IF('Órdenes según Instancia'!AD51=0,"-",('Órdenes según Instancia'!T51/'Órdenes según Instancia'!AD51))</f>
        <v>1.4099783080260303E-2</v>
      </c>
      <c r="Q51" s="31">
        <f>IF('Órdenes según Instancia'!AD51=0,"-",('Órdenes según Instancia'!Y51/'Órdenes según Instancia'!AD51))</f>
        <v>0</v>
      </c>
      <c r="R51" s="31">
        <f>IF('Órdenes según Instancia'!AE51=0,"-",('Órdenes según Instancia'!F51/'Órdenes según Instancia'!AE51))</f>
        <v>0.99493243243243246</v>
      </c>
      <c r="S51" s="31">
        <f>IF('Órdenes según Instancia'!AE51=0,"-",('Órdenes según Instancia'!K51/'Órdenes según Instancia'!AE51))</f>
        <v>3.3783783783783786E-3</v>
      </c>
      <c r="T51" s="31">
        <f>IF('Órdenes según Instancia'!AE51=0,"-",('Órdenes según Instancia'!P51/'Órdenes según Instancia'!AE51))</f>
        <v>1.6891891891891893E-3</v>
      </c>
      <c r="U51" s="31">
        <f>IF('Órdenes según Instancia'!AE51=0,"-",('Órdenes según Instancia'!U51/'Órdenes según Instancia'!AE51))</f>
        <v>0</v>
      </c>
      <c r="V51" s="31">
        <f>IF('Órdenes según Instancia'!AE51=0,"-",('Órdenes según Instancia'!Z51/'Órdenes según Instancia'!AE51))</f>
        <v>0</v>
      </c>
    </row>
    <row r="52" spans="2:22" ht="20.100000000000001" customHeight="1" thickBot="1" x14ac:dyDescent="0.25">
      <c r="B52" s="4" t="s">
        <v>234</v>
      </c>
      <c r="C52" s="31">
        <f>IF('Órdenes según Instancia'!AB52=0,"-",('Órdenes según Instancia'!C52/'Órdenes según Instancia'!AB52))</f>
        <v>0.98230088495575218</v>
      </c>
      <c r="D52" s="31">
        <f>IF('Órdenes según Instancia'!AB52=0,"-",('Órdenes según Instancia'!H52/'Órdenes según Instancia'!AB52))</f>
        <v>1.7699115044247787E-3</v>
      </c>
      <c r="E52" s="31">
        <f>IF('Órdenes según Instancia'!AB52=0,"-",('Órdenes según Instancia'!M52/'Órdenes según Instancia'!AB52))</f>
        <v>1.415929203539823E-2</v>
      </c>
      <c r="F52" s="31">
        <f>IF('Órdenes según Instancia'!AB52=0,"-",('Órdenes según Instancia'!R52/'Órdenes según Instancia'!AB52))</f>
        <v>1.7699115044247787E-3</v>
      </c>
      <c r="G52" s="31">
        <f>IF('Órdenes según Instancia'!AB52=0,"-",('Órdenes según Instancia'!W52/'Órdenes según Instancia'!AB52))</f>
        <v>0</v>
      </c>
      <c r="H52" s="31">
        <f>IF('Órdenes según Instancia'!AC52=0,"-",('Órdenes según Instancia'!D52/'Órdenes según Instancia'!AC52))</f>
        <v>1</v>
      </c>
      <c r="I52" s="31">
        <f>IF('Órdenes según Instancia'!AC52=0,"-",('Órdenes según Instancia'!I52/'Órdenes según Instancia'!AC52))</f>
        <v>0</v>
      </c>
      <c r="J52" s="31">
        <f>IF('Órdenes según Instancia'!AC52=0,"-",('Órdenes según Instancia'!N52/'Órdenes según Instancia'!AC52))</f>
        <v>0</v>
      </c>
      <c r="K52" s="31">
        <f>IF('Órdenes según Instancia'!AC52=0,"-",('Órdenes según Instancia'!S52/'Órdenes según Instancia'!AC52))</f>
        <v>0</v>
      </c>
      <c r="L52" s="31">
        <f>IF('Órdenes según Instancia'!AC52=0,"-",('Órdenes según Instancia'!X52/'Órdenes según Instancia'!AC52))</f>
        <v>0</v>
      </c>
      <c r="M52" s="31">
        <f>IF('Órdenes según Instancia'!AD52=0,"-",('Órdenes según Instancia'!E52/'Órdenes según Instancia'!AD52))</f>
        <v>0.97584541062801933</v>
      </c>
      <c r="N52" s="31">
        <f>IF('Órdenes según Instancia'!AD52=0,"-",('Órdenes según Instancia'!J52/'Órdenes según Instancia'!AD52))</f>
        <v>2.4154589371980675E-3</v>
      </c>
      <c r="O52" s="31">
        <f>IF('Órdenes según Instancia'!AD52=0,"-",('Órdenes según Instancia'!O52/'Órdenes según Instancia'!AD52))</f>
        <v>1.932367149758454E-2</v>
      </c>
      <c r="P52" s="31">
        <f>IF('Órdenes según Instancia'!AD52=0,"-",('Órdenes según Instancia'!T52/'Órdenes según Instancia'!AD52))</f>
        <v>2.4154589371980675E-3</v>
      </c>
      <c r="Q52" s="31">
        <f>IF('Órdenes según Instancia'!AD52=0,"-",('Órdenes según Instancia'!Y52/'Órdenes según Instancia'!AD52))</f>
        <v>0</v>
      </c>
      <c r="R52" s="31">
        <f>IF('Órdenes según Instancia'!AE52=0,"-",('Órdenes según Instancia'!F52/'Órdenes según Instancia'!AE52))</f>
        <v>1</v>
      </c>
      <c r="S52" s="31">
        <f>IF('Órdenes según Instancia'!AE52=0,"-",('Órdenes según Instancia'!K52/'Órdenes según Instancia'!AE52))</f>
        <v>0</v>
      </c>
      <c r="T52" s="31">
        <f>IF('Órdenes según Instancia'!AE52=0,"-",('Órdenes según Instancia'!P52/'Órdenes según Instancia'!AE52))</f>
        <v>0</v>
      </c>
      <c r="U52" s="31">
        <f>IF('Órdenes según Instancia'!AE52=0,"-",('Órdenes según Instancia'!U52/'Órdenes según Instancia'!AE52))</f>
        <v>0</v>
      </c>
      <c r="V52" s="31">
        <f>IF('Órdenes según Instancia'!AE52=0,"-",('Órdenes según Instancia'!Z52/'Órdenes según Instancia'!AE52))</f>
        <v>0</v>
      </c>
    </row>
    <row r="53" spans="2:22" ht="20.100000000000001" customHeight="1" thickBot="1" x14ac:dyDescent="0.25">
      <c r="B53" s="4" t="s">
        <v>235</v>
      </c>
      <c r="C53" s="31">
        <f>IF('Órdenes según Instancia'!AB53=0,"-",('Órdenes según Instancia'!C53/'Órdenes según Instancia'!AB53))</f>
        <v>0.96862745098039216</v>
      </c>
      <c r="D53" s="31">
        <f>IF('Órdenes según Instancia'!AB53=0,"-",('Órdenes según Instancia'!H53/'Órdenes según Instancia'!AB53))</f>
        <v>3.9215686274509803E-3</v>
      </c>
      <c r="E53" s="31">
        <f>IF('Órdenes según Instancia'!AB53=0,"-",('Órdenes según Instancia'!M53/'Órdenes según Instancia'!AB53))</f>
        <v>2.7450980392156862E-2</v>
      </c>
      <c r="F53" s="31">
        <f>IF('Órdenes según Instancia'!AB53=0,"-",('Órdenes según Instancia'!R53/'Órdenes según Instancia'!AB53))</f>
        <v>0</v>
      </c>
      <c r="G53" s="31">
        <f>IF('Órdenes según Instancia'!AB53=0,"-",('Órdenes según Instancia'!W53/'Órdenes según Instancia'!AB53))</f>
        <v>0</v>
      </c>
      <c r="H53" s="31" t="str">
        <f>IF('Órdenes según Instancia'!AC53=0,"-",('Órdenes según Instancia'!D53/'Órdenes según Instancia'!AC53))</f>
        <v>-</v>
      </c>
      <c r="I53" s="31" t="str">
        <f>IF('Órdenes según Instancia'!AC53=0,"-",('Órdenes según Instancia'!I53/'Órdenes según Instancia'!AC53))</f>
        <v>-</v>
      </c>
      <c r="J53" s="31" t="str">
        <f>IF('Órdenes según Instancia'!AC53=0,"-",('Órdenes según Instancia'!N53/'Órdenes según Instancia'!AC53))</f>
        <v>-</v>
      </c>
      <c r="K53" s="31" t="str">
        <f>IF('Órdenes según Instancia'!AC53=0,"-",('Órdenes según Instancia'!S53/'Órdenes según Instancia'!AC53))</f>
        <v>-</v>
      </c>
      <c r="L53" s="31" t="str">
        <f>IF('Órdenes según Instancia'!AC53=0,"-",('Órdenes según Instancia'!X53/'Órdenes según Instancia'!AC53))</f>
        <v>-</v>
      </c>
      <c r="M53" s="31">
        <f>IF('Órdenes según Instancia'!AD53=0,"-",('Órdenes según Instancia'!E53/'Órdenes según Instancia'!AD53))</f>
        <v>0.95767195767195767</v>
      </c>
      <c r="N53" s="31">
        <f>IF('Órdenes según Instancia'!AD53=0,"-",('Órdenes según Instancia'!J53/'Órdenes según Instancia'!AD53))</f>
        <v>5.2910052910052907E-3</v>
      </c>
      <c r="O53" s="31">
        <f>IF('Órdenes según Instancia'!AD53=0,"-",('Órdenes según Instancia'!O53/'Órdenes según Instancia'!AD53))</f>
        <v>3.7037037037037035E-2</v>
      </c>
      <c r="P53" s="31">
        <f>IF('Órdenes según Instancia'!AD53=0,"-",('Órdenes según Instancia'!T53/'Órdenes según Instancia'!AD53))</f>
        <v>0</v>
      </c>
      <c r="Q53" s="31">
        <f>IF('Órdenes según Instancia'!AD53=0,"-",('Órdenes según Instancia'!Y53/'Órdenes según Instancia'!AD53))</f>
        <v>0</v>
      </c>
      <c r="R53" s="31">
        <f>IF('Órdenes según Instancia'!AE53=0,"-",('Órdenes según Instancia'!F53/'Órdenes según Instancia'!AE53))</f>
        <v>1</v>
      </c>
      <c r="S53" s="31">
        <f>IF('Órdenes según Instancia'!AE53=0,"-",('Órdenes según Instancia'!K53/'Órdenes según Instancia'!AE53))</f>
        <v>0</v>
      </c>
      <c r="T53" s="31">
        <f>IF('Órdenes según Instancia'!AE53=0,"-",('Órdenes según Instancia'!P53/'Órdenes según Instancia'!AE53))</f>
        <v>0</v>
      </c>
      <c r="U53" s="31">
        <f>IF('Órdenes según Instancia'!AE53=0,"-",('Órdenes según Instancia'!U53/'Órdenes según Instancia'!AE53))</f>
        <v>0</v>
      </c>
      <c r="V53" s="31">
        <f>IF('Órdenes según Instancia'!AE53=0,"-",('Órdenes según Instancia'!Z53/'Órdenes según Instancia'!AE53))</f>
        <v>0</v>
      </c>
    </row>
    <row r="54" spans="2:22" ht="20.100000000000001" customHeight="1" thickBot="1" x14ac:dyDescent="0.25">
      <c r="B54" s="4" t="s">
        <v>236</v>
      </c>
      <c r="C54" s="31">
        <f>IF('Órdenes según Instancia'!AB54=0,"-",('Órdenes según Instancia'!C54/'Órdenes según Instancia'!AB54))</f>
        <v>0.98778833107191311</v>
      </c>
      <c r="D54" s="31">
        <f>IF('Órdenes según Instancia'!AB54=0,"-",('Órdenes según Instancia'!H54/'Órdenes según Instancia'!AB54))</f>
        <v>1.3568521031207597E-3</v>
      </c>
      <c r="E54" s="31">
        <f>IF('Órdenes según Instancia'!AB54=0,"-",('Órdenes según Instancia'!M54/'Órdenes según Instancia'!AB54))</f>
        <v>1.0854816824966078E-2</v>
      </c>
      <c r="F54" s="31">
        <f>IF('Órdenes según Instancia'!AB54=0,"-",('Órdenes según Instancia'!R54/'Órdenes según Instancia'!AB54))</f>
        <v>0</v>
      </c>
      <c r="G54" s="31">
        <f>IF('Órdenes según Instancia'!AB54=0,"-",('Órdenes según Instancia'!W54/'Órdenes según Instancia'!AB54))</f>
        <v>0</v>
      </c>
      <c r="H54" s="31" t="str">
        <f>IF('Órdenes según Instancia'!AC54=0,"-",('Órdenes según Instancia'!D54/'Órdenes según Instancia'!AC54))</f>
        <v>-</v>
      </c>
      <c r="I54" s="31" t="str">
        <f>IF('Órdenes según Instancia'!AC54=0,"-",('Órdenes según Instancia'!I54/'Órdenes según Instancia'!AC54))</f>
        <v>-</v>
      </c>
      <c r="J54" s="31" t="str">
        <f>IF('Órdenes según Instancia'!AC54=0,"-",('Órdenes según Instancia'!N54/'Órdenes según Instancia'!AC54))</f>
        <v>-</v>
      </c>
      <c r="K54" s="31" t="str">
        <f>IF('Órdenes según Instancia'!AC54=0,"-",('Órdenes según Instancia'!S54/'Órdenes según Instancia'!AC54))</f>
        <v>-</v>
      </c>
      <c r="L54" s="31" t="str">
        <f>IF('Órdenes según Instancia'!AC54=0,"-",('Órdenes según Instancia'!X54/'Órdenes según Instancia'!AC54))</f>
        <v>-</v>
      </c>
      <c r="M54" s="31">
        <f>IF('Órdenes según Instancia'!AD54=0,"-",('Órdenes según Instancia'!E54/'Órdenes según Instancia'!AD54))</f>
        <v>0.9856887298747764</v>
      </c>
      <c r="N54" s="31">
        <f>IF('Órdenes según Instancia'!AD54=0,"-",('Órdenes según Instancia'!J54/'Órdenes según Instancia'!AD54))</f>
        <v>1.7889087656529517E-3</v>
      </c>
      <c r="O54" s="31">
        <f>IF('Órdenes según Instancia'!AD54=0,"-",('Órdenes según Instancia'!O54/'Órdenes según Instancia'!AD54))</f>
        <v>1.2522361359570662E-2</v>
      </c>
      <c r="P54" s="31">
        <f>IF('Órdenes según Instancia'!AD54=0,"-",('Órdenes según Instancia'!T54/'Órdenes según Instancia'!AD54))</f>
        <v>0</v>
      </c>
      <c r="Q54" s="31">
        <f>IF('Órdenes según Instancia'!AD54=0,"-",('Órdenes según Instancia'!Y54/'Órdenes según Instancia'!AD54))</f>
        <v>0</v>
      </c>
      <c r="R54" s="31">
        <f>IF('Órdenes según Instancia'!AE54=0,"-",('Órdenes según Instancia'!F54/'Órdenes según Instancia'!AE54))</f>
        <v>0.9943820224719101</v>
      </c>
      <c r="S54" s="31">
        <f>IF('Órdenes según Instancia'!AE54=0,"-",('Órdenes según Instancia'!K54/'Órdenes según Instancia'!AE54))</f>
        <v>0</v>
      </c>
      <c r="T54" s="31">
        <f>IF('Órdenes según Instancia'!AE54=0,"-",('Órdenes según Instancia'!P54/'Órdenes según Instancia'!AE54))</f>
        <v>5.6179775280898875E-3</v>
      </c>
      <c r="U54" s="31">
        <f>IF('Órdenes según Instancia'!AE54=0,"-",('Órdenes según Instancia'!U54/'Órdenes según Instancia'!AE54))</f>
        <v>0</v>
      </c>
      <c r="V54" s="31">
        <f>IF('Órdenes según Instancia'!AE54=0,"-",('Órdenes según Instancia'!Z54/'Órdenes según Instancia'!AE54))</f>
        <v>0</v>
      </c>
    </row>
    <row r="55" spans="2:22" ht="20.100000000000001" customHeight="1" thickBot="1" x14ac:dyDescent="0.25">
      <c r="B55" s="4" t="s">
        <v>237</v>
      </c>
      <c r="C55" s="31">
        <f>IF('Órdenes según Instancia'!AB55=0,"-",('Órdenes según Instancia'!C55/'Órdenes según Instancia'!AB55))</f>
        <v>0.95594713656387664</v>
      </c>
      <c r="D55" s="31">
        <f>IF('Órdenes según Instancia'!AB55=0,"-",('Órdenes según Instancia'!H55/'Órdenes según Instancia'!AB55))</f>
        <v>4.4052863436123352E-3</v>
      </c>
      <c r="E55" s="31">
        <f>IF('Órdenes según Instancia'!AB55=0,"-",('Órdenes según Instancia'!M55/'Órdenes según Instancia'!AB55))</f>
        <v>3.9647577092511016E-2</v>
      </c>
      <c r="F55" s="31">
        <f>IF('Órdenes según Instancia'!AB55=0,"-",('Órdenes según Instancia'!R55/'Órdenes según Instancia'!AB55))</f>
        <v>0</v>
      </c>
      <c r="G55" s="31">
        <f>IF('Órdenes según Instancia'!AB55=0,"-",('Órdenes según Instancia'!W55/'Órdenes según Instancia'!AB55))</f>
        <v>0</v>
      </c>
      <c r="H55" s="31" t="str">
        <f>IF('Órdenes según Instancia'!AC55=0,"-",('Órdenes según Instancia'!D55/'Órdenes según Instancia'!AC55))</f>
        <v>-</v>
      </c>
      <c r="I55" s="31" t="str">
        <f>IF('Órdenes según Instancia'!AC55=0,"-",('Órdenes según Instancia'!I55/'Órdenes según Instancia'!AC55))</f>
        <v>-</v>
      </c>
      <c r="J55" s="31" t="str">
        <f>IF('Órdenes según Instancia'!AC55=0,"-",('Órdenes según Instancia'!N55/'Órdenes según Instancia'!AC55))</f>
        <v>-</v>
      </c>
      <c r="K55" s="31" t="str">
        <f>IF('Órdenes según Instancia'!AC55=0,"-",('Órdenes según Instancia'!S55/'Órdenes según Instancia'!AC55))</f>
        <v>-</v>
      </c>
      <c r="L55" s="31" t="str">
        <f>IF('Órdenes según Instancia'!AC55=0,"-",('Órdenes según Instancia'!X55/'Órdenes según Instancia'!AC55))</f>
        <v>-</v>
      </c>
      <c r="M55" s="31">
        <f>IF('Órdenes según Instancia'!AD55=0,"-",('Órdenes según Instancia'!E55/'Órdenes según Instancia'!AD55))</f>
        <v>0.93571428571428572</v>
      </c>
      <c r="N55" s="31">
        <f>IF('Órdenes según Instancia'!AD55=0,"-",('Órdenes según Instancia'!J55/'Órdenes según Instancia'!AD55))</f>
        <v>0</v>
      </c>
      <c r="O55" s="31">
        <f>IF('Órdenes según Instancia'!AD55=0,"-",('Órdenes según Instancia'!O55/'Órdenes según Instancia'!AD55))</f>
        <v>6.4285714285714279E-2</v>
      </c>
      <c r="P55" s="31">
        <f>IF('Órdenes según Instancia'!AD55=0,"-",('Órdenes según Instancia'!T55/'Órdenes según Instancia'!AD55))</f>
        <v>0</v>
      </c>
      <c r="Q55" s="31">
        <f>IF('Órdenes según Instancia'!AD55=0,"-",('Órdenes según Instancia'!Y55/'Órdenes según Instancia'!AD55))</f>
        <v>0</v>
      </c>
      <c r="R55" s="31">
        <f>IF('Órdenes según Instancia'!AE55=0,"-",('Órdenes según Instancia'!F55/'Órdenes según Instancia'!AE55))</f>
        <v>0.9885057471264368</v>
      </c>
      <c r="S55" s="31">
        <f>IF('Órdenes según Instancia'!AE55=0,"-",('Órdenes según Instancia'!K55/'Órdenes según Instancia'!AE55))</f>
        <v>1.1494252873563218E-2</v>
      </c>
      <c r="T55" s="31">
        <f>IF('Órdenes según Instancia'!AE55=0,"-",('Órdenes según Instancia'!P55/'Órdenes según Instancia'!AE55))</f>
        <v>0</v>
      </c>
      <c r="U55" s="31">
        <f>IF('Órdenes según Instancia'!AE55=0,"-",('Órdenes según Instancia'!U55/'Órdenes según Instancia'!AE55))</f>
        <v>0</v>
      </c>
      <c r="V55" s="31">
        <f>IF('Órdenes según Instancia'!AE55=0,"-",('Órdenes según Instancia'!Z55/'Órdenes según Instancia'!AE55))</f>
        <v>0</v>
      </c>
    </row>
    <row r="56" spans="2:22" ht="20.100000000000001" customHeight="1" thickBot="1" x14ac:dyDescent="0.25">
      <c r="B56" s="4" t="s">
        <v>238</v>
      </c>
      <c r="C56" s="31">
        <f>IF('Órdenes según Instancia'!AB56=0,"-",('Órdenes según Instancia'!C56/'Órdenes según Instancia'!AB56))</f>
        <v>0.9375</v>
      </c>
      <c r="D56" s="31">
        <f>IF('Órdenes según Instancia'!AB56=0,"-",('Órdenes según Instancia'!H56/'Órdenes según Instancia'!AB56))</f>
        <v>4.807692307692308E-3</v>
      </c>
      <c r="E56" s="31">
        <f>IF('Órdenes según Instancia'!AB56=0,"-",('Órdenes según Instancia'!M56/'Órdenes según Instancia'!AB56))</f>
        <v>5.7692307692307696E-2</v>
      </c>
      <c r="F56" s="31">
        <f>IF('Órdenes según Instancia'!AB56=0,"-",('Órdenes según Instancia'!R56/'Órdenes según Instancia'!AB56))</f>
        <v>0</v>
      </c>
      <c r="G56" s="31">
        <f>IF('Órdenes según Instancia'!AB56=0,"-",('Órdenes según Instancia'!W56/'Órdenes según Instancia'!AB56))</f>
        <v>0</v>
      </c>
      <c r="H56" s="31" t="str">
        <f>IF('Órdenes según Instancia'!AC56=0,"-",('Órdenes según Instancia'!D56/'Órdenes según Instancia'!AC56))</f>
        <v>-</v>
      </c>
      <c r="I56" s="31" t="str">
        <f>IF('Órdenes según Instancia'!AC56=0,"-",('Órdenes según Instancia'!I56/'Órdenes según Instancia'!AC56))</f>
        <v>-</v>
      </c>
      <c r="J56" s="31" t="str">
        <f>IF('Órdenes según Instancia'!AC56=0,"-",('Órdenes según Instancia'!N56/'Órdenes según Instancia'!AC56))</f>
        <v>-</v>
      </c>
      <c r="K56" s="31" t="str">
        <f>IF('Órdenes según Instancia'!AC56=0,"-",('Órdenes según Instancia'!S56/'Órdenes según Instancia'!AC56))</f>
        <v>-</v>
      </c>
      <c r="L56" s="31" t="str">
        <f>IF('Órdenes según Instancia'!AC56=0,"-",('Órdenes según Instancia'!X56/'Órdenes según Instancia'!AC56))</f>
        <v>-</v>
      </c>
      <c r="M56" s="31">
        <f>IF('Órdenes según Instancia'!AD56=0,"-",('Órdenes según Instancia'!E56/'Órdenes según Instancia'!AD56))</f>
        <v>0.93181818181818177</v>
      </c>
      <c r="N56" s="31">
        <f>IF('Órdenes según Instancia'!AD56=0,"-",('Órdenes según Instancia'!J56/'Órdenes según Instancia'!AD56))</f>
        <v>7.575757575757576E-3</v>
      </c>
      <c r="O56" s="31">
        <f>IF('Órdenes según Instancia'!AD56=0,"-",('Órdenes según Instancia'!O56/'Órdenes según Instancia'!AD56))</f>
        <v>6.0606060606060608E-2</v>
      </c>
      <c r="P56" s="31">
        <f>IF('Órdenes según Instancia'!AD56=0,"-",('Órdenes según Instancia'!T56/'Órdenes según Instancia'!AD56))</f>
        <v>0</v>
      </c>
      <c r="Q56" s="31">
        <f>IF('Órdenes según Instancia'!AD56=0,"-",('Órdenes según Instancia'!Y56/'Órdenes según Instancia'!AD56))</f>
        <v>0</v>
      </c>
      <c r="R56" s="31">
        <f>IF('Órdenes según Instancia'!AE56=0,"-",('Órdenes según Instancia'!F56/'Órdenes según Instancia'!AE56))</f>
        <v>0.94736842105263153</v>
      </c>
      <c r="S56" s="31">
        <f>IF('Órdenes según Instancia'!AE56=0,"-",('Órdenes según Instancia'!K56/'Órdenes según Instancia'!AE56))</f>
        <v>0</v>
      </c>
      <c r="T56" s="31">
        <f>IF('Órdenes según Instancia'!AE56=0,"-",('Órdenes según Instancia'!P56/'Órdenes según Instancia'!AE56))</f>
        <v>5.2631578947368418E-2</v>
      </c>
      <c r="U56" s="31">
        <f>IF('Órdenes según Instancia'!AE56=0,"-",('Órdenes según Instancia'!U56/'Órdenes según Instancia'!AE56))</f>
        <v>0</v>
      </c>
      <c r="V56" s="31">
        <f>IF('Órdenes según Instancia'!AE56=0,"-",('Órdenes según Instancia'!Z56/'Órdenes según Instancia'!AE56))</f>
        <v>0</v>
      </c>
    </row>
    <row r="57" spans="2:22" ht="20.100000000000001" customHeight="1" thickBot="1" x14ac:dyDescent="0.25">
      <c r="B57" s="4" t="s">
        <v>239</v>
      </c>
      <c r="C57" s="31">
        <f>IF('Órdenes según Instancia'!AB57=0,"-",('Órdenes según Instancia'!C57/'Órdenes según Instancia'!AB57))</f>
        <v>0.97603833865814693</v>
      </c>
      <c r="D57" s="31">
        <f>IF('Órdenes según Instancia'!AB57=0,"-",('Órdenes según Instancia'!H57/'Órdenes según Instancia'!AB57))</f>
        <v>6.3897763578274758E-3</v>
      </c>
      <c r="E57" s="31">
        <f>IF('Órdenes según Instancia'!AB57=0,"-",('Órdenes según Instancia'!M57/'Órdenes según Instancia'!AB57))</f>
        <v>1.5974440894568689E-2</v>
      </c>
      <c r="F57" s="31">
        <f>IF('Órdenes según Instancia'!AB57=0,"-",('Órdenes según Instancia'!R57/'Órdenes según Instancia'!AB57))</f>
        <v>1.5974440894568689E-3</v>
      </c>
      <c r="G57" s="31">
        <f>IF('Órdenes según Instancia'!AB57=0,"-",('Órdenes según Instancia'!W57/'Órdenes según Instancia'!AB57))</f>
        <v>0</v>
      </c>
      <c r="H57" s="31">
        <f>IF('Órdenes según Instancia'!AC57=0,"-",('Órdenes según Instancia'!D57/'Órdenes según Instancia'!AC57))</f>
        <v>1</v>
      </c>
      <c r="I57" s="31">
        <f>IF('Órdenes según Instancia'!AC57=0,"-",('Órdenes según Instancia'!I57/'Órdenes según Instancia'!AC57))</f>
        <v>0</v>
      </c>
      <c r="J57" s="31">
        <f>IF('Órdenes según Instancia'!AC57=0,"-",('Órdenes según Instancia'!N57/'Órdenes según Instancia'!AC57))</f>
        <v>0</v>
      </c>
      <c r="K57" s="31">
        <f>IF('Órdenes según Instancia'!AC57=0,"-",('Órdenes según Instancia'!S57/'Órdenes según Instancia'!AC57))</f>
        <v>0</v>
      </c>
      <c r="L57" s="31">
        <f>IF('Órdenes según Instancia'!AC57=0,"-",('Órdenes según Instancia'!X57/'Órdenes según Instancia'!AC57))</f>
        <v>0</v>
      </c>
      <c r="M57" s="31">
        <f>IF('Órdenes según Instancia'!AD57=0,"-",('Órdenes según Instancia'!E57/'Órdenes según Instancia'!AD57))</f>
        <v>0.96363636363636362</v>
      </c>
      <c r="N57" s="31">
        <f>IF('Órdenes según Instancia'!AD57=0,"-",('Órdenes según Instancia'!J57/'Órdenes según Instancia'!AD57))</f>
        <v>7.7922077922077922E-3</v>
      </c>
      <c r="O57" s="31">
        <f>IF('Órdenes según Instancia'!AD57=0,"-",('Órdenes según Instancia'!O57/'Órdenes según Instancia'!AD57))</f>
        <v>2.5974025974025976E-2</v>
      </c>
      <c r="P57" s="31">
        <f>IF('Órdenes según Instancia'!AD57=0,"-",('Órdenes según Instancia'!T57/'Órdenes según Instancia'!AD57))</f>
        <v>2.5974025974025974E-3</v>
      </c>
      <c r="Q57" s="31">
        <f>IF('Órdenes según Instancia'!AD57=0,"-",('Órdenes según Instancia'!Y57/'Órdenes según Instancia'!AD57))</f>
        <v>0</v>
      </c>
      <c r="R57" s="31">
        <f>IF('Órdenes según Instancia'!AE57=0,"-",('Órdenes según Instancia'!F57/'Órdenes según Instancia'!AE57))</f>
        <v>0.99579831932773111</v>
      </c>
      <c r="S57" s="31">
        <f>IF('Órdenes según Instancia'!AE57=0,"-",('Órdenes según Instancia'!K57/'Órdenes según Instancia'!AE57))</f>
        <v>4.2016806722689074E-3</v>
      </c>
      <c r="T57" s="31">
        <f>IF('Órdenes según Instancia'!AE57=0,"-",('Órdenes según Instancia'!P57/'Órdenes según Instancia'!AE57))</f>
        <v>0</v>
      </c>
      <c r="U57" s="31">
        <f>IF('Órdenes según Instancia'!AE57=0,"-",('Órdenes según Instancia'!U57/'Órdenes según Instancia'!AE57))</f>
        <v>0</v>
      </c>
      <c r="V57" s="31">
        <f>IF('Órdenes según Instancia'!AE57=0,"-",('Órdenes según Instancia'!Z57/'Órdenes según Instancia'!AE57))</f>
        <v>0</v>
      </c>
    </row>
    <row r="58" spans="2:22" ht="20.100000000000001" customHeight="1" thickBot="1" x14ac:dyDescent="0.25">
      <c r="B58" s="4" t="s">
        <v>240</v>
      </c>
      <c r="C58" s="31">
        <f>IF('Órdenes según Instancia'!AB58=0,"-",('Órdenes según Instancia'!C58/'Órdenes según Instancia'!AB58))</f>
        <v>0.97244759972954697</v>
      </c>
      <c r="D58" s="31">
        <f>IF('Órdenes según Instancia'!AB58=0,"-",('Órdenes según Instancia'!H58/'Órdenes según Instancia'!AB58))</f>
        <v>1.6903313049357674E-3</v>
      </c>
      <c r="E58" s="31">
        <f>IF('Órdenes según Instancia'!AB58=0,"-",('Órdenes según Instancia'!M58/'Órdenes según Instancia'!AB58))</f>
        <v>2.4509803921568627E-2</v>
      </c>
      <c r="F58" s="31">
        <f>IF('Órdenes según Instancia'!AB58=0,"-",('Órdenes según Instancia'!R58/'Órdenes según Instancia'!AB58))</f>
        <v>1.1832319134550372E-3</v>
      </c>
      <c r="G58" s="31">
        <f>IF('Órdenes según Instancia'!AB58=0,"-",('Órdenes según Instancia'!W58/'Órdenes según Instancia'!AB58))</f>
        <v>1.6903313049357674E-4</v>
      </c>
      <c r="H58" s="31">
        <f>IF('Órdenes según Instancia'!AC58=0,"-",('Órdenes según Instancia'!D58/'Órdenes según Instancia'!AC58))</f>
        <v>1</v>
      </c>
      <c r="I58" s="31">
        <f>IF('Órdenes según Instancia'!AC58=0,"-",('Órdenes según Instancia'!I58/'Órdenes según Instancia'!AC58))</f>
        <v>0</v>
      </c>
      <c r="J58" s="31">
        <f>IF('Órdenes según Instancia'!AC58=0,"-",('Órdenes según Instancia'!N58/'Órdenes según Instancia'!AC58))</f>
        <v>0</v>
      </c>
      <c r="K58" s="31">
        <f>IF('Órdenes según Instancia'!AC58=0,"-",('Órdenes según Instancia'!S58/'Órdenes según Instancia'!AC58))</f>
        <v>0</v>
      </c>
      <c r="L58" s="31">
        <f>IF('Órdenes según Instancia'!AC58=0,"-",('Órdenes según Instancia'!X58/'Órdenes según Instancia'!AC58))</f>
        <v>0</v>
      </c>
      <c r="M58" s="31">
        <f>IF('Órdenes según Instancia'!AD58=0,"-",('Órdenes según Instancia'!E58/'Órdenes según Instancia'!AD58))</f>
        <v>0.94724857685009489</v>
      </c>
      <c r="N58" s="31">
        <f>IF('Órdenes según Instancia'!AD58=0,"-",('Órdenes según Instancia'!J58/'Órdenes según Instancia'!AD58))</f>
        <v>3.7950664136622391E-4</v>
      </c>
      <c r="O58" s="31">
        <f>IF('Órdenes según Instancia'!AD58=0,"-",('Órdenes según Instancia'!O58/'Órdenes según Instancia'!AD58))</f>
        <v>4.971537001897533E-2</v>
      </c>
      <c r="P58" s="31">
        <f>IF('Órdenes según Instancia'!AD58=0,"-",('Órdenes según Instancia'!T58/'Órdenes según Instancia'!AD58))</f>
        <v>2.6565464895635673E-3</v>
      </c>
      <c r="Q58" s="31">
        <f>IF('Órdenes según Instancia'!AD58=0,"-",('Órdenes según Instancia'!Y58/'Órdenes según Instancia'!AD58))</f>
        <v>0</v>
      </c>
      <c r="R58" s="31">
        <f>IF('Órdenes según Instancia'!AE58=0,"-",('Órdenes según Instancia'!F58/'Órdenes según Instancia'!AE58))</f>
        <v>0.99265605875152996</v>
      </c>
      <c r="S58" s="31">
        <f>IF('Órdenes según Instancia'!AE58=0,"-",('Órdenes según Instancia'!K58/'Órdenes según Instancia'!AE58))</f>
        <v>2.7539779681762548E-3</v>
      </c>
      <c r="T58" s="31">
        <f>IF('Órdenes según Instancia'!AE58=0,"-",('Órdenes según Instancia'!P58/'Órdenes según Instancia'!AE58))</f>
        <v>4.2839657282741734E-3</v>
      </c>
      <c r="U58" s="31">
        <f>IF('Órdenes según Instancia'!AE58=0,"-",('Órdenes según Instancia'!U58/'Órdenes según Instancia'!AE58))</f>
        <v>0</v>
      </c>
      <c r="V58" s="31">
        <f>IF('Órdenes según Instancia'!AE58=0,"-",('Órdenes según Instancia'!Z58/'Órdenes según Instancia'!AE58))</f>
        <v>3.0599755201958382E-4</v>
      </c>
    </row>
    <row r="59" spans="2:22" ht="20.100000000000001" customHeight="1" thickBot="1" x14ac:dyDescent="0.25">
      <c r="B59" s="4" t="s">
        <v>241</v>
      </c>
      <c r="C59" s="31">
        <f>IF('Órdenes según Instancia'!AB59=0,"-",('Órdenes según Instancia'!C59/'Órdenes según Instancia'!AB59))</f>
        <v>0.89187574671445635</v>
      </c>
      <c r="D59" s="31">
        <f>IF('Órdenes según Instancia'!AB59=0,"-",('Órdenes según Instancia'!H59/'Órdenes según Instancia'!AB59))</f>
        <v>9.557945041816009E-3</v>
      </c>
      <c r="E59" s="31">
        <f>IF('Órdenes según Instancia'!AB59=0,"-",('Órdenes según Instancia'!M59/'Órdenes según Instancia'!AB59))</f>
        <v>8.9008363201911592E-2</v>
      </c>
      <c r="F59" s="31">
        <f>IF('Órdenes según Instancia'!AB59=0,"-",('Órdenes según Instancia'!R59/'Órdenes según Instancia'!AB59))</f>
        <v>2.9868578255675031E-3</v>
      </c>
      <c r="G59" s="31">
        <f>IF('Órdenes según Instancia'!AB59=0,"-",('Órdenes según Instancia'!W59/'Órdenes según Instancia'!AB59))</f>
        <v>6.5710872162485067E-3</v>
      </c>
      <c r="H59" s="31">
        <f>IF('Órdenes según Instancia'!AC59=0,"-",('Órdenes según Instancia'!D59/'Órdenes según Instancia'!AC59))</f>
        <v>1</v>
      </c>
      <c r="I59" s="31">
        <f>IF('Órdenes según Instancia'!AC59=0,"-",('Órdenes según Instancia'!I59/'Órdenes según Instancia'!AC59))</f>
        <v>0</v>
      </c>
      <c r="J59" s="31">
        <f>IF('Órdenes según Instancia'!AC59=0,"-",('Órdenes según Instancia'!N59/'Órdenes según Instancia'!AC59))</f>
        <v>0</v>
      </c>
      <c r="K59" s="31">
        <f>IF('Órdenes según Instancia'!AC59=0,"-",('Órdenes según Instancia'!S59/'Órdenes según Instancia'!AC59))</f>
        <v>0</v>
      </c>
      <c r="L59" s="31">
        <f>IF('Órdenes según Instancia'!AC59=0,"-",('Órdenes según Instancia'!X59/'Órdenes según Instancia'!AC59))</f>
        <v>0</v>
      </c>
      <c r="M59" s="31">
        <f>IF('Órdenes según Instancia'!AD59=0,"-",('Órdenes según Instancia'!E59/'Órdenes según Instancia'!AD59))</f>
        <v>0.8689393939393939</v>
      </c>
      <c r="N59" s="31">
        <f>IF('Órdenes según Instancia'!AD59=0,"-",('Órdenes según Instancia'!J59/'Órdenes según Instancia'!AD59))</f>
        <v>1.0606060606060607E-2</v>
      </c>
      <c r="O59" s="31">
        <f>IF('Órdenes según Instancia'!AD59=0,"-",('Órdenes según Instancia'!O59/'Órdenes según Instancia'!AD59))</f>
        <v>0.10984848484848485</v>
      </c>
      <c r="P59" s="31">
        <f>IF('Órdenes según Instancia'!AD59=0,"-",('Órdenes según Instancia'!T59/'Órdenes según Instancia'!AD59))</f>
        <v>3.787878787878788E-3</v>
      </c>
      <c r="Q59" s="31">
        <f>IF('Órdenes según Instancia'!AD59=0,"-",('Órdenes según Instancia'!Y59/'Órdenes según Instancia'!AD59))</f>
        <v>6.8181818181818179E-3</v>
      </c>
      <c r="R59" s="31">
        <f>IF('Órdenes según Instancia'!AE59=0,"-",('Órdenes según Instancia'!F59/'Órdenes según Instancia'!AE59))</f>
        <v>0.97733711048158645</v>
      </c>
      <c r="S59" s="31">
        <f>IF('Órdenes según Instancia'!AE59=0,"-",('Órdenes según Instancia'!K59/'Órdenes según Instancia'!AE59))</f>
        <v>5.6657223796033997E-3</v>
      </c>
      <c r="T59" s="31">
        <f>IF('Órdenes según Instancia'!AE59=0,"-",('Órdenes según Instancia'!P59/'Órdenes según Instancia'!AE59))</f>
        <v>1.1331444759206799E-2</v>
      </c>
      <c r="U59" s="31">
        <f>IF('Órdenes según Instancia'!AE59=0,"-",('Órdenes según Instancia'!U59/'Órdenes según Instancia'!AE59))</f>
        <v>0</v>
      </c>
      <c r="V59" s="31">
        <f>IF('Órdenes según Instancia'!AE59=0,"-",('Órdenes según Instancia'!Z59/'Órdenes según Instancia'!AE59))</f>
        <v>5.6657223796033997E-3</v>
      </c>
    </row>
    <row r="60" spans="2:22" ht="20.100000000000001" customHeight="1" thickBot="1" x14ac:dyDescent="0.25">
      <c r="B60" s="4" t="s">
        <v>242</v>
      </c>
      <c r="C60" s="31">
        <f>IF('Órdenes según Instancia'!AB60=0,"-",('Órdenes según Instancia'!C60/'Órdenes según Instancia'!AB60))</f>
        <v>0.99142857142857144</v>
      </c>
      <c r="D60" s="31">
        <f>IF('Órdenes según Instancia'!AB60=0,"-",('Órdenes según Instancia'!H60/'Órdenes según Instancia'!AB60))</f>
        <v>2.8571428571428571E-3</v>
      </c>
      <c r="E60" s="31">
        <f>IF('Órdenes según Instancia'!AB60=0,"-",('Órdenes según Instancia'!M60/'Órdenes según Instancia'!AB60))</f>
        <v>5.7142857142857143E-3</v>
      </c>
      <c r="F60" s="31">
        <f>IF('Órdenes según Instancia'!AB60=0,"-",('Órdenes según Instancia'!R60/'Órdenes según Instancia'!AB60))</f>
        <v>0</v>
      </c>
      <c r="G60" s="31">
        <f>IF('Órdenes según Instancia'!AB60=0,"-",('Órdenes según Instancia'!W60/'Órdenes según Instancia'!AB60))</f>
        <v>0</v>
      </c>
      <c r="H60" s="31" t="str">
        <f>IF('Órdenes según Instancia'!AC60=0,"-",('Órdenes según Instancia'!D60/'Órdenes según Instancia'!AC60))</f>
        <v>-</v>
      </c>
      <c r="I60" s="31" t="str">
        <f>IF('Órdenes según Instancia'!AC60=0,"-",('Órdenes según Instancia'!I60/'Órdenes según Instancia'!AC60))</f>
        <v>-</v>
      </c>
      <c r="J60" s="31" t="str">
        <f>IF('Órdenes según Instancia'!AC60=0,"-",('Órdenes según Instancia'!N60/'Órdenes según Instancia'!AC60))</f>
        <v>-</v>
      </c>
      <c r="K60" s="31" t="str">
        <f>IF('Órdenes según Instancia'!AC60=0,"-",('Órdenes según Instancia'!S60/'Órdenes según Instancia'!AC60))</f>
        <v>-</v>
      </c>
      <c r="L60" s="31" t="str">
        <f>IF('Órdenes según Instancia'!AC60=0,"-",('Órdenes según Instancia'!X60/'Órdenes según Instancia'!AC60))</f>
        <v>-</v>
      </c>
      <c r="M60" s="31">
        <f>IF('Órdenes según Instancia'!AD60=0,"-",('Órdenes según Instancia'!E60/'Órdenes según Instancia'!AD60))</f>
        <v>0.98750000000000004</v>
      </c>
      <c r="N60" s="31">
        <f>IF('Órdenes según Instancia'!AD60=0,"-",('Órdenes según Instancia'!J60/'Órdenes según Instancia'!AD60))</f>
        <v>4.1666666666666666E-3</v>
      </c>
      <c r="O60" s="31">
        <f>IF('Órdenes según Instancia'!AD60=0,"-",('Órdenes según Instancia'!O60/'Órdenes según Instancia'!AD60))</f>
        <v>8.3333333333333332E-3</v>
      </c>
      <c r="P60" s="31">
        <f>IF('Órdenes según Instancia'!AD60=0,"-",('Órdenes según Instancia'!T60/'Órdenes según Instancia'!AD60))</f>
        <v>0</v>
      </c>
      <c r="Q60" s="31">
        <f>IF('Órdenes según Instancia'!AD60=0,"-",('Órdenes según Instancia'!Y60/'Órdenes según Instancia'!AD60))</f>
        <v>0</v>
      </c>
      <c r="R60" s="31">
        <f>IF('Órdenes según Instancia'!AE60=0,"-",('Órdenes según Instancia'!F60/'Órdenes según Instancia'!AE60))</f>
        <v>1</v>
      </c>
      <c r="S60" s="31">
        <f>IF('Órdenes según Instancia'!AE60=0,"-",('Órdenes según Instancia'!K60/'Órdenes según Instancia'!AE60))</f>
        <v>0</v>
      </c>
      <c r="T60" s="31">
        <f>IF('Órdenes según Instancia'!AE60=0,"-",('Órdenes según Instancia'!P60/'Órdenes según Instancia'!AE60))</f>
        <v>0</v>
      </c>
      <c r="U60" s="31">
        <f>IF('Órdenes según Instancia'!AE60=0,"-",('Órdenes según Instancia'!U60/'Órdenes según Instancia'!AE60))</f>
        <v>0</v>
      </c>
      <c r="V60" s="31">
        <f>IF('Órdenes según Instancia'!AE60=0,"-",('Órdenes según Instancia'!Z60/'Órdenes según Instancia'!AE60))</f>
        <v>0</v>
      </c>
    </row>
    <row r="61" spans="2:22" ht="20.100000000000001" customHeight="1" thickBot="1" x14ac:dyDescent="0.25">
      <c r="B61" s="4" t="s">
        <v>243</v>
      </c>
      <c r="C61" s="31">
        <f>IF('Órdenes según Instancia'!AB61=0,"-",('Órdenes según Instancia'!C61/'Órdenes según Instancia'!AB61))</f>
        <v>0.96014492753623193</v>
      </c>
      <c r="D61" s="31">
        <f>IF('Órdenes según Instancia'!AB61=0,"-",('Órdenes según Instancia'!H61/'Órdenes según Instancia'!AB61))</f>
        <v>2.5362318840579712E-2</v>
      </c>
      <c r="E61" s="31">
        <f>IF('Órdenes según Instancia'!AB61=0,"-",('Órdenes según Instancia'!M61/'Órdenes según Instancia'!AB61))</f>
        <v>1.4492753623188406E-2</v>
      </c>
      <c r="F61" s="31">
        <f>IF('Órdenes según Instancia'!AB61=0,"-",('Órdenes según Instancia'!R61/'Órdenes según Instancia'!AB61))</f>
        <v>0</v>
      </c>
      <c r="G61" s="31">
        <f>IF('Órdenes según Instancia'!AB61=0,"-",('Órdenes según Instancia'!W61/'Órdenes según Instancia'!AB61))</f>
        <v>0</v>
      </c>
      <c r="H61" s="31" t="str">
        <f>IF('Órdenes según Instancia'!AC61=0,"-",('Órdenes según Instancia'!D61/'Órdenes según Instancia'!AC61))</f>
        <v>-</v>
      </c>
      <c r="I61" s="31" t="str">
        <f>IF('Órdenes según Instancia'!AC61=0,"-",('Órdenes según Instancia'!I61/'Órdenes según Instancia'!AC61))</f>
        <v>-</v>
      </c>
      <c r="J61" s="31" t="str">
        <f>IF('Órdenes según Instancia'!AC61=0,"-",('Órdenes según Instancia'!N61/'Órdenes según Instancia'!AC61))</f>
        <v>-</v>
      </c>
      <c r="K61" s="31" t="str">
        <f>IF('Órdenes según Instancia'!AC61=0,"-",('Órdenes según Instancia'!S61/'Órdenes según Instancia'!AC61))</f>
        <v>-</v>
      </c>
      <c r="L61" s="31" t="str">
        <f>IF('Órdenes según Instancia'!AC61=0,"-",('Órdenes según Instancia'!X61/'Órdenes según Instancia'!AC61))</f>
        <v>-</v>
      </c>
      <c r="M61" s="31">
        <f>IF('Órdenes según Instancia'!AD61=0,"-",('Órdenes según Instancia'!E61/'Órdenes según Instancia'!AD61))</f>
        <v>0.95633187772925765</v>
      </c>
      <c r="N61" s="31">
        <f>IF('Órdenes según Instancia'!AD61=0,"-",('Órdenes según Instancia'!J61/'Órdenes según Instancia'!AD61))</f>
        <v>2.6200873362445413E-2</v>
      </c>
      <c r="O61" s="31">
        <f>IF('Órdenes según Instancia'!AD61=0,"-",('Órdenes según Instancia'!O61/'Órdenes según Instancia'!AD61))</f>
        <v>1.7467248908296942E-2</v>
      </c>
      <c r="P61" s="31">
        <f>IF('Órdenes según Instancia'!AD61=0,"-",('Órdenes según Instancia'!T61/'Órdenes según Instancia'!AD61))</f>
        <v>0</v>
      </c>
      <c r="Q61" s="31">
        <f>IF('Órdenes según Instancia'!AD61=0,"-",('Órdenes según Instancia'!Y61/'Órdenes según Instancia'!AD61))</f>
        <v>0</v>
      </c>
      <c r="R61" s="31">
        <f>IF('Órdenes según Instancia'!AE61=0,"-",('Órdenes según Instancia'!F61/'Órdenes según Instancia'!AE61))</f>
        <v>0.97872340425531912</v>
      </c>
      <c r="S61" s="31">
        <f>IF('Órdenes según Instancia'!AE61=0,"-",('Órdenes según Instancia'!K61/'Órdenes según Instancia'!AE61))</f>
        <v>2.1276595744680851E-2</v>
      </c>
      <c r="T61" s="31">
        <f>IF('Órdenes según Instancia'!AE61=0,"-",('Órdenes según Instancia'!P61/'Órdenes según Instancia'!AE61))</f>
        <v>0</v>
      </c>
      <c r="U61" s="31">
        <f>IF('Órdenes según Instancia'!AE61=0,"-",('Órdenes según Instancia'!U61/'Órdenes según Instancia'!AE61))</f>
        <v>0</v>
      </c>
      <c r="V61" s="31">
        <f>IF('Órdenes según Instancia'!AE61=0,"-",('Órdenes según Instancia'!Z61/'Órdenes según Instancia'!AE61))</f>
        <v>0</v>
      </c>
    </row>
    <row r="62" spans="2:22" ht="20.100000000000001" customHeight="1" thickBot="1" x14ac:dyDescent="0.25">
      <c r="B62" s="4" t="s">
        <v>269</v>
      </c>
      <c r="C62" s="31">
        <f>IF('Órdenes según Instancia'!AB62=0,"-",('Órdenes según Instancia'!C62/'Órdenes según Instancia'!AB62))</f>
        <v>0.96045197740112997</v>
      </c>
      <c r="D62" s="31">
        <f>IF('Órdenes según Instancia'!AB62=0,"-",('Órdenes según Instancia'!H62/'Órdenes según Instancia'!AB62))</f>
        <v>5.6497175141242938E-3</v>
      </c>
      <c r="E62" s="31">
        <f>IF('Órdenes según Instancia'!AB62=0,"-",('Órdenes según Instancia'!M62/'Órdenes según Instancia'!AB62))</f>
        <v>1.977401129943503E-2</v>
      </c>
      <c r="F62" s="31">
        <f>IF('Órdenes según Instancia'!AB62=0,"-",('Órdenes según Instancia'!R62/'Órdenes según Instancia'!AB62))</f>
        <v>1.1299435028248588E-2</v>
      </c>
      <c r="G62" s="31">
        <f>IF('Órdenes según Instancia'!AB62=0,"-",('Órdenes según Instancia'!W62/'Órdenes según Instancia'!AB62))</f>
        <v>2.8248587570621469E-3</v>
      </c>
      <c r="H62" s="31" t="str">
        <f>IF('Órdenes según Instancia'!AC62=0,"-",('Órdenes según Instancia'!D62/'Órdenes según Instancia'!AC62))</f>
        <v>-</v>
      </c>
      <c r="I62" s="31" t="str">
        <f>IF('Órdenes según Instancia'!AC62=0,"-",('Órdenes según Instancia'!I62/'Órdenes según Instancia'!AC62))</f>
        <v>-</v>
      </c>
      <c r="J62" s="31" t="str">
        <f>IF('Órdenes según Instancia'!AC62=0,"-",('Órdenes según Instancia'!N62/'Órdenes según Instancia'!AC62))</f>
        <v>-</v>
      </c>
      <c r="K62" s="31" t="str">
        <f>IF('Órdenes según Instancia'!AC62=0,"-",('Órdenes según Instancia'!S62/'Órdenes según Instancia'!AC62))</f>
        <v>-</v>
      </c>
      <c r="L62" s="31" t="str">
        <f>IF('Órdenes según Instancia'!AC62=0,"-",('Órdenes según Instancia'!X62/'Órdenes según Instancia'!AC62))</f>
        <v>-</v>
      </c>
      <c r="M62" s="31">
        <f>IF('Órdenes según Instancia'!AD62=0,"-",('Órdenes según Instancia'!E62/'Órdenes según Instancia'!AD62))</f>
        <v>0.94418604651162785</v>
      </c>
      <c r="N62" s="31">
        <f>IF('Órdenes según Instancia'!AD62=0,"-",('Órdenes según Instancia'!J62/'Órdenes según Instancia'!AD62))</f>
        <v>9.3023255813953487E-3</v>
      </c>
      <c r="O62" s="31">
        <f>IF('Órdenes según Instancia'!AD62=0,"-",('Órdenes según Instancia'!O62/'Órdenes según Instancia'!AD62))</f>
        <v>2.3255813953488372E-2</v>
      </c>
      <c r="P62" s="31">
        <f>IF('Órdenes según Instancia'!AD62=0,"-",('Órdenes según Instancia'!T62/'Órdenes según Instancia'!AD62))</f>
        <v>1.8604651162790697E-2</v>
      </c>
      <c r="Q62" s="31">
        <f>IF('Órdenes según Instancia'!AD62=0,"-",('Órdenes según Instancia'!Y62/'Órdenes según Instancia'!AD62))</f>
        <v>4.6511627906976744E-3</v>
      </c>
      <c r="R62" s="31">
        <f>IF('Órdenes según Instancia'!AE62=0,"-",('Órdenes según Instancia'!F62/'Órdenes según Instancia'!AE62))</f>
        <v>0.98561151079136688</v>
      </c>
      <c r="S62" s="31">
        <f>IF('Órdenes según Instancia'!AE62=0,"-",('Órdenes según Instancia'!K62/'Órdenes según Instancia'!AE62))</f>
        <v>0</v>
      </c>
      <c r="T62" s="31">
        <f>IF('Órdenes según Instancia'!AE62=0,"-",('Órdenes según Instancia'!P62/'Órdenes según Instancia'!AE62))</f>
        <v>1.4388489208633094E-2</v>
      </c>
      <c r="U62" s="31">
        <f>IF('Órdenes según Instancia'!AE62=0,"-",('Órdenes según Instancia'!U62/'Órdenes según Instancia'!AE62))</f>
        <v>0</v>
      </c>
      <c r="V62" s="31">
        <f>IF('Órdenes según Instancia'!AE62=0,"-",('Órdenes según Instancia'!Z62/'Órdenes según Instancia'!AE62))</f>
        <v>0</v>
      </c>
    </row>
    <row r="63" spans="2:22" ht="20.100000000000001" customHeight="1" thickBot="1" x14ac:dyDescent="0.25">
      <c r="B63" s="4" t="s">
        <v>245</v>
      </c>
      <c r="C63" s="31">
        <f>IF('Órdenes según Instancia'!AB63=0,"-",('Órdenes según Instancia'!C63/'Órdenes según Instancia'!AB63))</f>
        <v>0.99140893470790381</v>
      </c>
      <c r="D63" s="31">
        <f>IF('Órdenes según Instancia'!AB63=0,"-",('Órdenes según Instancia'!H63/'Órdenes según Instancia'!AB63))</f>
        <v>1.718213058419244E-3</v>
      </c>
      <c r="E63" s="31">
        <f>IF('Órdenes según Instancia'!AB63=0,"-",('Órdenes según Instancia'!M63/'Órdenes según Instancia'!AB63))</f>
        <v>3.4364261168384879E-3</v>
      </c>
      <c r="F63" s="31">
        <f>IF('Órdenes según Instancia'!AB63=0,"-",('Órdenes según Instancia'!R63/'Órdenes según Instancia'!AB63))</f>
        <v>3.4364261168384879E-3</v>
      </c>
      <c r="G63" s="31">
        <f>IF('Órdenes según Instancia'!AB63=0,"-",('Órdenes según Instancia'!W63/'Órdenes según Instancia'!AB63))</f>
        <v>0</v>
      </c>
      <c r="H63" s="31">
        <f>IF('Órdenes según Instancia'!AC63=0,"-",('Órdenes según Instancia'!D63/'Órdenes según Instancia'!AC63))</f>
        <v>1</v>
      </c>
      <c r="I63" s="31">
        <f>IF('Órdenes según Instancia'!AC63=0,"-",('Órdenes según Instancia'!I63/'Órdenes según Instancia'!AC63))</f>
        <v>0</v>
      </c>
      <c r="J63" s="31">
        <f>IF('Órdenes según Instancia'!AC63=0,"-",('Órdenes según Instancia'!N63/'Órdenes según Instancia'!AC63))</f>
        <v>0</v>
      </c>
      <c r="K63" s="31">
        <f>IF('Órdenes según Instancia'!AC63=0,"-",('Órdenes según Instancia'!S63/'Órdenes según Instancia'!AC63))</f>
        <v>0</v>
      </c>
      <c r="L63" s="31">
        <f>IF('Órdenes según Instancia'!AC63=0,"-",('Órdenes según Instancia'!X63/'Órdenes según Instancia'!AC63))</f>
        <v>0</v>
      </c>
      <c r="M63" s="31">
        <f>IF('Órdenes según Instancia'!AD63=0,"-",('Órdenes según Instancia'!E63/'Órdenes según Instancia'!AD63))</f>
        <v>0.98927613941018766</v>
      </c>
      <c r="N63" s="31">
        <f>IF('Órdenes según Instancia'!AD63=0,"-",('Órdenes según Instancia'!J63/'Órdenes según Instancia'!AD63))</f>
        <v>0</v>
      </c>
      <c r="O63" s="31">
        <f>IF('Órdenes según Instancia'!AD63=0,"-",('Órdenes según Instancia'!O63/'Órdenes según Instancia'!AD63))</f>
        <v>5.3619302949061663E-3</v>
      </c>
      <c r="P63" s="31">
        <f>IF('Órdenes según Instancia'!AD63=0,"-",('Órdenes según Instancia'!T63/'Órdenes según Instancia'!AD63))</f>
        <v>5.3619302949061663E-3</v>
      </c>
      <c r="Q63" s="31">
        <f>IF('Órdenes según Instancia'!AD63=0,"-",('Órdenes según Instancia'!Y63/'Órdenes según Instancia'!AD63))</f>
        <v>0</v>
      </c>
      <c r="R63" s="31">
        <f>IF('Órdenes según Instancia'!AE63=0,"-",('Órdenes según Instancia'!F63/'Órdenes según Instancia'!AE63))</f>
        <v>0.99492385786802029</v>
      </c>
      <c r="S63" s="31">
        <f>IF('Órdenes según Instancia'!AE63=0,"-",('Órdenes según Instancia'!K63/'Órdenes según Instancia'!AE63))</f>
        <v>5.076142131979695E-3</v>
      </c>
      <c r="T63" s="31">
        <f>IF('Órdenes según Instancia'!AE63=0,"-",('Órdenes según Instancia'!P63/'Órdenes según Instancia'!AE63))</f>
        <v>0</v>
      </c>
      <c r="U63" s="31">
        <f>IF('Órdenes según Instancia'!AE63=0,"-",('Órdenes según Instancia'!U63/'Órdenes según Instancia'!AE63))</f>
        <v>0</v>
      </c>
      <c r="V63" s="31">
        <f>IF('Órdenes según Instancia'!AE63=0,"-",('Órdenes según Instancia'!Z63/'Órdenes según Instancia'!AE63))</f>
        <v>0</v>
      </c>
    </row>
    <row r="64" spans="2:22" ht="20.100000000000001" customHeight="1" thickBot="1" x14ac:dyDescent="0.25">
      <c r="B64" s="4" t="s">
        <v>246</v>
      </c>
      <c r="C64" s="31">
        <f>IF('Órdenes según Instancia'!AB64=0,"-",('Órdenes según Instancia'!C64/'Órdenes según Instancia'!AB64))</f>
        <v>0.875</v>
      </c>
      <c r="D64" s="31">
        <f>IF('Órdenes según Instancia'!AB64=0,"-",('Órdenes según Instancia'!H64/'Órdenes según Instancia'!AB64))</f>
        <v>0</v>
      </c>
      <c r="E64" s="31">
        <f>IF('Órdenes según Instancia'!AB64=0,"-",('Órdenes según Instancia'!M64/'Órdenes según Instancia'!AB64))</f>
        <v>0.125</v>
      </c>
      <c r="F64" s="31">
        <f>IF('Órdenes según Instancia'!AB64=0,"-",('Órdenes según Instancia'!R64/'Órdenes según Instancia'!AB64))</f>
        <v>0</v>
      </c>
      <c r="G64" s="31">
        <f>IF('Órdenes según Instancia'!AB64=0,"-",('Órdenes según Instancia'!W64/'Órdenes según Instancia'!AB64))</f>
        <v>0</v>
      </c>
      <c r="H64" s="31" t="str">
        <f>IF('Órdenes según Instancia'!AC64=0,"-",('Órdenes según Instancia'!D64/'Órdenes según Instancia'!AC64))</f>
        <v>-</v>
      </c>
      <c r="I64" s="31" t="str">
        <f>IF('Órdenes según Instancia'!AC64=0,"-",('Órdenes según Instancia'!I64/'Órdenes según Instancia'!AC64))</f>
        <v>-</v>
      </c>
      <c r="J64" s="31" t="str">
        <f>IF('Órdenes según Instancia'!AC64=0,"-",('Órdenes según Instancia'!N64/'Órdenes según Instancia'!AC64))</f>
        <v>-</v>
      </c>
      <c r="K64" s="31" t="str">
        <f>IF('Órdenes según Instancia'!AC64=0,"-",('Órdenes según Instancia'!S64/'Órdenes según Instancia'!AC64))</f>
        <v>-</v>
      </c>
      <c r="L64" s="31" t="str">
        <f>IF('Órdenes según Instancia'!AC64=0,"-",('Órdenes según Instancia'!X64/'Órdenes según Instancia'!AC64))</f>
        <v>-</v>
      </c>
      <c r="M64" s="31">
        <f>IF('Órdenes según Instancia'!AD64=0,"-",('Órdenes según Instancia'!E64/'Órdenes según Instancia'!AD64))</f>
        <v>0.89320388349514568</v>
      </c>
      <c r="N64" s="31">
        <f>IF('Órdenes según Instancia'!AD64=0,"-",('Órdenes según Instancia'!J64/'Órdenes según Instancia'!AD64))</f>
        <v>0</v>
      </c>
      <c r="O64" s="31">
        <f>IF('Órdenes según Instancia'!AD64=0,"-",('Órdenes según Instancia'!O64/'Órdenes según Instancia'!AD64))</f>
        <v>0.10679611650485436</v>
      </c>
      <c r="P64" s="31">
        <f>IF('Órdenes según Instancia'!AD64=0,"-",('Órdenes según Instancia'!T64/'Órdenes según Instancia'!AD64))</f>
        <v>0</v>
      </c>
      <c r="Q64" s="31">
        <f>IF('Órdenes según Instancia'!AD64=0,"-",('Órdenes según Instancia'!Y64/'Órdenes según Instancia'!AD64))</f>
        <v>0</v>
      </c>
      <c r="R64" s="31">
        <f>IF('Órdenes según Instancia'!AE64=0,"-",('Órdenes según Instancia'!F64/'Órdenes según Instancia'!AE64))</f>
        <v>0.7857142857142857</v>
      </c>
      <c r="S64" s="31">
        <f>IF('Órdenes según Instancia'!AE64=0,"-",('Órdenes según Instancia'!K64/'Órdenes según Instancia'!AE64))</f>
        <v>0</v>
      </c>
      <c r="T64" s="31">
        <f>IF('Órdenes según Instancia'!AE64=0,"-",('Órdenes según Instancia'!P64/'Órdenes según Instancia'!AE64))</f>
        <v>0.21428571428571427</v>
      </c>
      <c r="U64" s="31">
        <f>IF('Órdenes según Instancia'!AE64=0,"-",('Órdenes según Instancia'!U64/'Órdenes según Instancia'!AE64))</f>
        <v>0</v>
      </c>
      <c r="V64" s="31">
        <f>IF('Órdenes según Instancia'!AE64=0,"-",('Órdenes según Instancia'!Z64/'Órdenes según Instancia'!AE64))</f>
        <v>0</v>
      </c>
    </row>
    <row r="65" spans="2:22" ht="20.100000000000001" customHeight="1" thickBot="1" x14ac:dyDescent="0.25">
      <c r="B65" s="7" t="s">
        <v>22</v>
      </c>
      <c r="C65" s="32">
        <f>IF('Órdenes según Instancia'!AB65=0,"-",('Órdenes según Instancia'!C65/'Órdenes según Instancia'!AB65))</f>
        <v>0.95376196990424078</v>
      </c>
      <c r="D65" s="32">
        <f>IF('Órdenes según Instancia'!AB65=0,"-",('Órdenes según Instancia'!H65/'Órdenes según Instancia'!AB65))</f>
        <v>4.178584753140157E-3</v>
      </c>
      <c r="E65" s="32">
        <f>IF('Órdenes según Instancia'!AB65=0,"-",('Órdenes según Instancia'!M65/'Órdenes según Instancia'!AB65))</f>
        <v>3.1712473572938688E-2</v>
      </c>
      <c r="F65" s="32">
        <f>IF('Órdenes según Instancia'!AB65=0,"-",('Órdenes según Instancia'!R65/'Órdenes según Instancia'!AB65))</f>
        <v>8.9292376570078349E-3</v>
      </c>
      <c r="G65" s="32">
        <f>IF('Órdenes según Instancia'!AB65=0,"-",('Órdenes según Instancia'!W65/'Órdenes según Instancia'!AB65))</f>
        <v>1.4177341126725531E-3</v>
      </c>
      <c r="H65" s="32">
        <f>IF('Órdenes según Instancia'!AC65=0,"-",('Órdenes según Instancia'!D65/'Órdenes según Instancia'!AC65))</f>
        <v>0.98859315589353614</v>
      </c>
      <c r="I65" s="32">
        <f>IF('Órdenes según Instancia'!AC65=0,"-",('Órdenes según Instancia'!I65/'Órdenes según Instancia'!AC65))</f>
        <v>3.8022813688212928E-3</v>
      </c>
      <c r="J65" s="32">
        <f>IF('Órdenes según Instancia'!AC65=0,"-",('Órdenes según Instancia'!N65/'Órdenes según Instancia'!AC65))</f>
        <v>0</v>
      </c>
      <c r="K65" s="32">
        <f>IF('Órdenes según Instancia'!AC65=0,"-",('Órdenes según Instancia'!S65/'Órdenes según Instancia'!AC65))</f>
        <v>3.8022813688212928E-3</v>
      </c>
      <c r="L65" s="32">
        <f>IF('Órdenes según Instancia'!AC65=0,"-",('Órdenes según Instancia'!X65/'Órdenes según Instancia'!AC65))</f>
        <v>3.8022813688212928E-3</v>
      </c>
      <c r="M65" s="32">
        <f>IF('Órdenes según Instancia'!AD65=0,"-",('Órdenes según Instancia'!E65/'Órdenes según Instancia'!AD65))</f>
        <v>0.93766185719570849</v>
      </c>
      <c r="N65" s="32">
        <f>IF('Órdenes según Instancia'!AD65=0,"-",('Órdenes según Instancia'!J65/'Órdenes según Instancia'!AD65))</f>
        <v>3.7735849056603774E-3</v>
      </c>
      <c r="O65" s="32">
        <f>IF('Órdenes según Instancia'!AD65=0,"-",('Órdenes según Instancia'!O65/'Órdenes según Instancia'!AD65))</f>
        <v>4.4099149093599702E-2</v>
      </c>
      <c r="P65" s="32">
        <f>IF('Órdenes según Instancia'!AD65=0,"-",('Órdenes según Instancia'!T65/'Órdenes según Instancia'!AD65))</f>
        <v>1.2652608213096559E-2</v>
      </c>
      <c r="Q65" s="32">
        <f>IF('Órdenes según Instancia'!AD65=0,"-",('Órdenes según Instancia'!Y65/'Órdenes según Instancia'!AD65))</f>
        <v>1.8128005919348872E-3</v>
      </c>
      <c r="R65" s="32">
        <f>IF('Órdenes según Instancia'!AE65=0,"-",('Órdenes según Instancia'!F65/'Órdenes según Instancia'!AE65))</f>
        <v>0.9867565055762082</v>
      </c>
      <c r="S65" s="32">
        <f>IF('Órdenes según Instancia'!AE65=0,"-",('Órdenes según Instancia'!K65/'Órdenes según Instancia'!AE65))</f>
        <v>5.0340768277571252E-3</v>
      </c>
      <c r="T65" s="32">
        <f>IF('Órdenes según Instancia'!AE65=0,"-",('Órdenes según Instancia'!P65/'Órdenes según Instancia'!AE65))</f>
        <v>6.4281288723667908E-3</v>
      </c>
      <c r="U65" s="32">
        <f>IF('Órdenes según Instancia'!AE65=0,"-",('Órdenes según Instancia'!U65/'Órdenes según Instancia'!AE65))</f>
        <v>1.2391573729863693E-3</v>
      </c>
      <c r="V65" s="32">
        <f>IF('Órdenes según Instancia'!AE65=0,"-",('Órdenes según Instancia'!Z65/'Órdenes según Instancia'!AE65))</f>
        <v>5.421313506815366E-4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AJ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6" width="9.625" customWidth="1"/>
  </cols>
  <sheetData>
    <row r="10" spans="2:36" ht="29.25" customHeight="1" x14ac:dyDescent="0.2"/>
    <row r="12" spans="2:36" ht="58.5" customHeight="1" x14ac:dyDescent="0.2">
      <c r="C12" s="95" t="s">
        <v>247</v>
      </c>
      <c r="D12" s="95"/>
      <c r="E12" s="95" t="s">
        <v>183</v>
      </c>
      <c r="F12" s="95"/>
      <c r="G12" s="95" t="s">
        <v>184</v>
      </c>
      <c r="H12" s="95"/>
      <c r="I12" s="95" t="s">
        <v>248</v>
      </c>
      <c r="J12" s="95"/>
      <c r="K12" s="95" t="s">
        <v>249</v>
      </c>
      <c r="L12" s="95"/>
      <c r="M12" s="95" t="s">
        <v>185</v>
      </c>
      <c r="N12" s="95"/>
      <c r="O12" s="95" t="s">
        <v>186</v>
      </c>
      <c r="P12" s="95"/>
      <c r="Q12" s="95" t="s">
        <v>187</v>
      </c>
      <c r="R12" s="95"/>
      <c r="S12" s="95" t="s">
        <v>250</v>
      </c>
      <c r="T12" s="95"/>
      <c r="U12" s="95" t="s">
        <v>188</v>
      </c>
      <c r="V12" s="95"/>
      <c r="W12" s="95" t="s">
        <v>251</v>
      </c>
      <c r="X12" s="95"/>
      <c r="Y12" s="95" t="s">
        <v>252</v>
      </c>
      <c r="Z12" s="95"/>
      <c r="AA12" s="95" t="s">
        <v>253</v>
      </c>
      <c r="AB12" s="95"/>
      <c r="AC12" s="95" t="s">
        <v>254</v>
      </c>
      <c r="AD12" s="95"/>
      <c r="AE12" s="95" t="s">
        <v>255</v>
      </c>
      <c r="AF12" s="95"/>
      <c r="AG12" s="95" t="s">
        <v>189</v>
      </c>
      <c r="AH12" s="95"/>
      <c r="AI12" s="95" t="s">
        <v>190</v>
      </c>
      <c r="AJ12" s="95"/>
    </row>
    <row r="13" spans="2:36" ht="41.25" customHeight="1" thickBot="1" x14ac:dyDescent="0.25">
      <c r="C13" s="33" t="s">
        <v>191</v>
      </c>
      <c r="D13" s="33" t="s">
        <v>192</v>
      </c>
      <c r="E13" s="33" t="s">
        <v>191</v>
      </c>
      <c r="F13" s="33" t="s">
        <v>192</v>
      </c>
      <c r="G13" s="33" t="s">
        <v>191</v>
      </c>
      <c r="H13" s="33" t="s">
        <v>192</v>
      </c>
      <c r="I13" s="33" t="s">
        <v>191</v>
      </c>
      <c r="J13" s="33" t="s">
        <v>192</v>
      </c>
      <c r="K13" s="33" t="s">
        <v>191</v>
      </c>
      <c r="L13" s="33" t="s">
        <v>192</v>
      </c>
      <c r="M13" s="33" t="s">
        <v>191</v>
      </c>
      <c r="N13" s="33" t="s">
        <v>192</v>
      </c>
      <c r="O13" s="33" t="s">
        <v>191</v>
      </c>
      <c r="P13" s="33" t="s">
        <v>192</v>
      </c>
      <c r="Q13" s="33" t="s">
        <v>191</v>
      </c>
      <c r="R13" s="33" t="s">
        <v>192</v>
      </c>
      <c r="S13" s="33" t="s">
        <v>191</v>
      </c>
      <c r="T13" s="33" t="s">
        <v>192</v>
      </c>
      <c r="U13" s="33" t="s">
        <v>191</v>
      </c>
      <c r="V13" s="33" t="s">
        <v>192</v>
      </c>
      <c r="W13" s="33" t="s">
        <v>191</v>
      </c>
      <c r="X13" s="33" t="s">
        <v>192</v>
      </c>
      <c r="Y13" s="33" t="s">
        <v>191</v>
      </c>
      <c r="Z13" s="33" t="s">
        <v>192</v>
      </c>
      <c r="AA13" s="33" t="s">
        <v>191</v>
      </c>
      <c r="AB13" s="33" t="s">
        <v>192</v>
      </c>
      <c r="AC13" s="33" t="s">
        <v>191</v>
      </c>
      <c r="AD13" s="33" t="s">
        <v>192</v>
      </c>
      <c r="AE13" s="33" t="s">
        <v>191</v>
      </c>
      <c r="AF13" s="33" t="s">
        <v>192</v>
      </c>
      <c r="AG13" s="33" t="s">
        <v>191</v>
      </c>
      <c r="AH13" s="33" t="s">
        <v>192</v>
      </c>
      <c r="AI13" s="33" t="s">
        <v>191</v>
      </c>
      <c r="AJ13" s="33" t="s">
        <v>192</v>
      </c>
    </row>
    <row r="14" spans="2:36" ht="20.100000000000001" customHeight="1" thickBot="1" x14ac:dyDescent="0.25">
      <c r="B14" s="3" t="s">
        <v>197</v>
      </c>
      <c r="C14" s="18">
        <v>0</v>
      </c>
      <c r="D14" s="18">
        <v>1</v>
      </c>
      <c r="E14" s="18">
        <v>8</v>
      </c>
      <c r="F14" s="18">
        <v>0</v>
      </c>
      <c r="G14" s="18">
        <v>704</v>
      </c>
      <c r="H14" s="18">
        <v>213</v>
      </c>
      <c r="I14" s="18">
        <v>673</v>
      </c>
      <c r="J14" s="18">
        <v>216</v>
      </c>
      <c r="K14" s="18">
        <v>64</v>
      </c>
      <c r="L14" s="18">
        <v>0</v>
      </c>
      <c r="M14" s="18">
        <v>123</v>
      </c>
      <c r="N14" s="18">
        <v>0</v>
      </c>
      <c r="O14" s="18">
        <v>4</v>
      </c>
      <c r="P14" s="18">
        <v>1</v>
      </c>
      <c r="Q14" s="18">
        <v>1576</v>
      </c>
      <c r="R14" s="18">
        <v>431</v>
      </c>
      <c r="S14" s="18">
        <v>96</v>
      </c>
      <c r="T14" s="18">
        <v>2</v>
      </c>
      <c r="U14" s="18">
        <v>153</v>
      </c>
      <c r="V14" s="18">
        <v>43</v>
      </c>
      <c r="W14" s="18">
        <v>207</v>
      </c>
      <c r="X14" s="18">
        <v>2</v>
      </c>
      <c r="Y14" s="18">
        <v>5</v>
      </c>
      <c r="Z14" s="18">
        <v>1</v>
      </c>
      <c r="AA14" s="18">
        <v>75</v>
      </c>
      <c r="AB14" s="18">
        <v>43</v>
      </c>
      <c r="AC14" s="18">
        <v>356</v>
      </c>
      <c r="AD14" s="18">
        <v>43</v>
      </c>
      <c r="AE14" s="18">
        <v>0</v>
      </c>
      <c r="AF14" s="18">
        <v>0</v>
      </c>
      <c r="AG14" s="18">
        <v>5</v>
      </c>
      <c r="AH14" s="18">
        <v>0</v>
      </c>
      <c r="AI14" s="18">
        <v>897</v>
      </c>
      <c r="AJ14" s="18">
        <v>134</v>
      </c>
    </row>
    <row r="15" spans="2:36" ht="20.100000000000001" customHeight="1" thickBot="1" x14ac:dyDescent="0.25">
      <c r="B15" s="4" t="s">
        <v>198</v>
      </c>
      <c r="C15" s="19">
        <v>206</v>
      </c>
      <c r="D15" s="19">
        <v>9</v>
      </c>
      <c r="E15" s="19">
        <v>11</v>
      </c>
      <c r="F15" s="19">
        <v>26</v>
      </c>
      <c r="G15" s="19">
        <v>453</v>
      </c>
      <c r="H15" s="19">
        <v>175</v>
      </c>
      <c r="I15" s="19">
        <v>536</v>
      </c>
      <c r="J15" s="19">
        <v>185</v>
      </c>
      <c r="K15" s="19">
        <v>99</v>
      </c>
      <c r="L15" s="19">
        <v>18</v>
      </c>
      <c r="M15" s="19">
        <v>222</v>
      </c>
      <c r="N15" s="19">
        <v>24</v>
      </c>
      <c r="O15" s="19">
        <v>78</v>
      </c>
      <c r="P15" s="19">
        <v>19</v>
      </c>
      <c r="Q15" s="19">
        <v>1605</v>
      </c>
      <c r="R15" s="19">
        <v>456</v>
      </c>
      <c r="S15" s="19">
        <v>101</v>
      </c>
      <c r="T15" s="19">
        <v>4</v>
      </c>
      <c r="U15" s="19">
        <v>16</v>
      </c>
      <c r="V15" s="19">
        <v>0</v>
      </c>
      <c r="W15" s="19">
        <v>153</v>
      </c>
      <c r="X15" s="19">
        <v>0</v>
      </c>
      <c r="Y15" s="19">
        <v>19</v>
      </c>
      <c r="Z15" s="19">
        <v>0</v>
      </c>
      <c r="AA15" s="19">
        <v>121</v>
      </c>
      <c r="AB15" s="19">
        <v>0</v>
      </c>
      <c r="AC15" s="19">
        <v>205</v>
      </c>
      <c r="AD15" s="19">
        <v>4</v>
      </c>
      <c r="AE15" s="19">
        <v>0</v>
      </c>
      <c r="AF15" s="19">
        <v>0</v>
      </c>
      <c r="AG15" s="19">
        <v>97</v>
      </c>
      <c r="AH15" s="19">
        <v>10</v>
      </c>
      <c r="AI15" s="19">
        <v>712</v>
      </c>
      <c r="AJ15" s="19">
        <v>18</v>
      </c>
    </row>
    <row r="16" spans="2:36" ht="20.100000000000001" customHeight="1" thickBot="1" x14ac:dyDescent="0.25">
      <c r="B16" s="4" t="s">
        <v>199</v>
      </c>
      <c r="C16" s="19">
        <v>3</v>
      </c>
      <c r="D16" s="19">
        <v>0</v>
      </c>
      <c r="E16" s="19">
        <v>54</v>
      </c>
      <c r="F16" s="19">
        <v>0</v>
      </c>
      <c r="G16" s="19">
        <v>251</v>
      </c>
      <c r="H16" s="19">
        <v>18</v>
      </c>
      <c r="I16" s="19">
        <v>316</v>
      </c>
      <c r="J16" s="19">
        <v>28</v>
      </c>
      <c r="K16" s="19">
        <v>183</v>
      </c>
      <c r="L16" s="19">
        <v>15</v>
      </c>
      <c r="M16" s="19">
        <v>69</v>
      </c>
      <c r="N16" s="19">
        <v>0</v>
      </c>
      <c r="O16" s="19">
        <v>52</v>
      </c>
      <c r="P16" s="19">
        <v>0</v>
      </c>
      <c r="Q16" s="19">
        <v>928</v>
      </c>
      <c r="R16" s="19">
        <v>61</v>
      </c>
      <c r="S16" s="19">
        <v>68</v>
      </c>
      <c r="T16" s="19">
        <v>0</v>
      </c>
      <c r="U16" s="19">
        <v>10</v>
      </c>
      <c r="V16" s="19">
        <v>1</v>
      </c>
      <c r="W16" s="19">
        <v>31</v>
      </c>
      <c r="X16" s="19">
        <v>1</v>
      </c>
      <c r="Y16" s="19">
        <v>3</v>
      </c>
      <c r="Z16" s="19">
        <v>0</v>
      </c>
      <c r="AA16" s="19">
        <v>20</v>
      </c>
      <c r="AB16" s="19">
        <v>1</v>
      </c>
      <c r="AC16" s="19">
        <v>81</v>
      </c>
      <c r="AD16" s="19">
        <v>1</v>
      </c>
      <c r="AE16" s="19">
        <v>0</v>
      </c>
      <c r="AF16" s="19">
        <v>0</v>
      </c>
      <c r="AG16" s="19">
        <v>25</v>
      </c>
      <c r="AH16" s="19">
        <v>1</v>
      </c>
      <c r="AI16" s="19">
        <v>238</v>
      </c>
      <c r="AJ16" s="19">
        <v>5</v>
      </c>
    </row>
    <row r="17" spans="2:36" ht="20.100000000000001" customHeight="1" thickBot="1" x14ac:dyDescent="0.25">
      <c r="B17" s="4" t="s">
        <v>200</v>
      </c>
      <c r="C17" s="19">
        <v>34</v>
      </c>
      <c r="D17" s="19">
        <v>59</v>
      </c>
      <c r="E17" s="19">
        <v>120</v>
      </c>
      <c r="F17" s="19">
        <v>52</v>
      </c>
      <c r="G17" s="19">
        <v>460</v>
      </c>
      <c r="H17" s="19">
        <v>297</v>
      </c>
      <c r="I17" s="19">
        <v>459</v>
      </c>
      <c r="J17" s="19">
        <v>283</v>
      </c>
      <c r="K17" s="19">
        <v>3</v>
      </c>
      <c r="L17" s="19">
        <v>11</v>
      </c>
      <c r="M17" s="19">
        <v>63</v>
      </c>
      <c r="N17" s="19">
        <v>15</v>
      </c>
      <c r="O17" s="19">
        <v>47</v>
      </c>
      <c r="P17" s="19">
        <v>116</v>
      </c>
      <c r="Q17" s="19">
        <v>1186</v>
      </c>
      <c r="R17" s="19">
        <v>833</v>
      </c>
      <c r="S17" s="19">
        <v>201</v>
      </c>
      <c r="T17" s="19">
        <v>18</v>
      </c>
      <c r="U17" s="19">
        <v>2</v>
      </c>
      <c r="V17" s="19">
        <v>0</v>
      </c>
      <c r="W17" s="19">
        <v>165</v>
      </c>
      <c r="X17" s="19">
        <v>0</v>
      </c>
      <c r="Y17" s="19">
        <v>31</v>
      </c>
      <c r="Z17" s="19">
        <v>0</v>
      </c>
      <c r="AA17" s="19">
        <v>127</v>
      </c>
      <c r="AB17" s="19">
        <v>0</v>
      </c>
      <c r="AC17" s="19">
        <v>274</v>
      </c>
      <c r="AD17" s="19">
        <v>1</v>
      </c>
      <c r="AE17" s="19">
        <v>5</v>
      </c>
      <c r="AF17" s="19">
        <v>0</v>
      </c>
      <c r="AG17" s="19">
        <v>155</v>
      </c>
      <c r="AH17" s="19">
        <v>1</v>
      </c>
      <c r="AI17" s="19">
        <v>960</v>
      </c>
      <c r="AJ17" s="19">
        <v>20</v>
      </c>
    </row>
    <row r="18" spans="2:36" ht="20.100000000000001" customHeight="1" thickBot="1" x14ac:dyDescent="0.25">
      <c r="B18" s="4" t="s">
        <v>201</v>
      </c>
      <c r="C18" s="19">
        <v>0</v>
      </c>
      <c r="D18" s="19">
        <v>1</v>
      </c>
      <c r="E18" s="19">
        <v>37</v>
      </c>
      <c r="F18" s="19">
        <v>0</v>
      </c>
      <c r="G18" s="19">
        <v>449</v>
      </c>
      <c r="H18" s="19">
        <v>39</v>
      </c>
      <c r="I18" s="19">
        <v>448</v>
      </c>
      <c r="J18" s="19">
        <v>39</v>
      </c>
      <c r="K18" s="19">
        <v>0</v>
      </c>
      <c r="L18" s="19">
        <v>1</v>
      </c>
      <c r="M18" s="19">
        <v>24</v>
      </c>
      <c r="N18" s="19">
        <v>5</v>
      </c>
      <c r="O18" s="19">
        <v>2</v>
      </c>
      <c r="P18" s="19">
        <v>1</v>
      </c>
      <c r="Q18" s="19">
        <v>960</v>
      </c>
      <c r="R18" s="19">
        <v>86</v>
      </c>
      <c r="S18" s="19">
        <v>86</v>
      </c>
      <c r="T18" s="19">
        <v>1</v>
      </c>
      <c r="U18" s="19">
        <v>3</v>
      </c>
      <c r="V18" s="19">
        <v>0</v>
      </c>
      <c r="W18" s="19">
        <v>23</v>
      </c>
      <c r="X18" s="19">
        <v>3</v>
      </c>
      <c r="Y18" s="19">
        <v>1</v>
      </c>
      <c r="Z18" s="19">
        <v>0</v>
      </c>
      <c r="AA18" s="19">
        <v>5</v>
      </c>
      <c r="AB18" s="19">
        <v>3</v>
      </c>
      <c r="AC18" s="19">
        <v>219</v>
      </c>
      <c r="AD18" s="19">
        <v>1</v>
      </c>
      <c r="AE18" s="19">
        <v>1</v>
      </c>
      <c r="AF18" s="19">
        <v>0</v>
      </c>
      <c r="AG18" s="19">
        <v>110</v>
      </c>
      <c r="AH18" s="19">
        <v>0</v>
      </c>
      <c r="AI18" s="19">
        <v>448</v>
      </c>
      <c r="AJ18" s="19">
        <v>8</v>
      </c>
    </row>
    <row r="19" spans="2:36" ht="20.100000000000001" customHeight="1" thickBot="1" x14ac:dyDescent="0.25">
      <c r="B19" s="4" t="s">
        <v>202</v>
      </c>
      <c r="C19" s="19">
        <v>8</v>
      </c>
      <c r="D19" s="19">
        <v>4</v>
      </c>
      <c r="E19" s="19">
        <v>35</v>
      </c>
      <c r="F19" s="19">
        <v>12</v>
      </c>
      <c r="G19" s="19">
        <v>239</v>
      </c>
      <c r="H19" s="19">
        <v>104</v>
      </c>
      <c r="I19" s="19">
        <v>241</v>
      </c>
      <c r="J19" s="19">
        <v>99</v>
      </c>
      <c r="K19" s="19">
        <v>17</v>
      </c>
      <c r="L19" s="19">
        <v>38</v>
      </c>
      <c r="M19" s="19">
        <v>140</v>
      </c>
      <c r="N19" s="19">
        <v>51</v>
      </c>
      <c r="O19" s="19">
        <v>11</v>
      </c>
      <c r="P19" s="19">
        <v>10</v>
      </c>
      <c r="Q19" s="19">
        <v>691</v>
      </c>
      <c r="R19" s="19">
        <v>318</v>
      </c>
      <c r="S19" s="19">
        <v>71</v>
      </c>
      <c r="T19" s="19">
        <v>0</v>
      </c>
      <c r="U19" s="19">
        <v>24</v>
      </c>
      <c r="V19" s="19">
        <v>0</v>
      </c>
      <c r="W19" s="19">
        <v>100</v>
      </c>
      <c r="X19" s="19">
        <v>0</v>
      </c>
      <c r="Y19" s="19">
        <v>1</v>
      </c>
      <c r="Z19" s="19">
        <v>0</v>
      </c>
      <c r="AA19" s="19">
        <v>27</v>
      </c>
      <c r="AB19" s="19">
        <v>0</v>
      </c>
      <c r="AC19" s="19">
        <v>95</v>
      </c>
      <c r="AD19" s="19">
        <v>0</v>
      </c>
      <c r="AE19" s="19">
        <v>0</v>
      </c>
      <c r="AF19" s="19">
        <v>0</v>
      </c>
      <c r="AG19" s="19">
        <v>17</v>
      </c>
      <c r="AH19" s="19">
        <v>0</v>
      </c>
      <c r="AI19" s="19">
        <v>335</v>
      </c>
      <c r="AJ19" s="19">
        <v>0</v>
      </c>
    </row>
    <row r="20" spans="2:36" ht="20.100000000000001" customHeight="1" thickBot="1" x14ac:dyDescent="0.25">
      <c r="B20" s="4" t="s">
        <v>203</v>
      </c>
      <c r="C20" s="19">
        <v>25</v>
      </c>
      <c r="D20" s="19">
        <v>24</v>
      </c>
      <c r="E20" s="19">
        <v>74</v>
      </c>
      <c r="F20" s="19">
        <v>90</v>
      </c>
      <c r="G20" s="19">
        <v>567</v>
      </c>
      <c r="H20" s="19">
        <v>622</v>
      </c>
      <c r="I20" s="19">
        <v>638</v>
      </c>
      <c r="J20" s="19">
        <v>585</v>
      </c>
      <c r="K20" s="19">
        <v>148</v>
      </c>
      <c r="L20" s="19">
        <v>33</v>
      </c>
      <c r="M20" s="19">
        <v>95</v>
      </c>
      <c r="N20" s="19">
        <v>27</v>
      </c>
      <c r="O20" s="19">
        <v>12</v>
      </c>
      <c r="P20" s="19">
        <v>9</v>
      </c>
      <c r="Q20" s="19">
        <v>1559</v>
      </c>
      <c r="R20" s="19">
        <v>1390</v>
      </c>
      <c r="S20" s="19">
        <v>184</v>
      </c>
      <c r="T20" s="19">
        <v>6</v>
      </c>
      <c r="U20" s="19">
        <v>41</v>
      </c>
      <c r="V20" s="19">
        <v>0</v>
      </c>
      <c r="W20" s="19">
        <v>147</v>
      </c>
      <c r="X20" s="19">
        <v>11</v>
      </c>
      <c r="Y20" s="19">
        <v>20</v>
      </c>
      <c r="Z20" s="19">
        <v>5</v>
      </c>
      <c r="AA20" s="19">
        <v>138</v>
      </c>
      <c r="AB20" s="19">
        <v>12</v>
      </c>
      <c r="AC20" s="19">
        <v>261</v>
      </c>
      <c r="AD20" s="19">
        <v>16</v>
      </c>
      <c r="AE20" s="19">
        <v>0</v>
      </c>
      <c r="AF20" s="19">
        <v>0</v>
      </c>
      <c r="AG20" s="19">
        <v>71</v>
      </c>
      <c r="AH20" s="19">
        <v>0</v>
      </c>
      <c r="AI20" s="19">
        <v>862</v>
      </c>
      <c r="AJ20" s="19">
        <v>50</v>
      </c>
    </row>
    <row r="21" spans="2:36" ht="20.100000000000001" customHeight="1" thickBot="1" x14ac:dyDescent="0.25">
      <c r="B21" s="4" t="s">
        <v>204</v>
      </c>
      <c r="C21" s="19">
        <v>29</v>
      </c>
      <c r="D21" s="19">
        <v>26</v>
      </c>
      <c r="E21" s="19">
        <v>35</v>
      </c>
      <c r="F21" s="19">
        <v>26</v>
      </c>
      <c r="G21" s="19">
        <v>489</v>
      </c>
      <c r="H21" s="19">
        <v>293</v>
      </c>
      <c r="I21" s="19">
        <v>454</v>
      </c>
      <c r="J21" s="19">
        <v>261</v>
      </c>
      <c r="K21" s="19">
        <v>49</v>
      </c>
      <c r="L21" s="19">
        <v>3</v>
      </c>
      <c r="M21" s="19">
        <v>102</v>
      </c>
      <c r="N21" s="19">
        <v>15</v>
      </c>
      <c r="O21" s="19">
        <v>18</v>
      </c>
      <c r="P21" s="19">
        <v>17</v>
      </c>
      <c r="Q21" s="19">
        <v>1176</v>
      </c>
      <c r="R21" s="19">
        <v>641</v>
      </c>
      <c r="S21" s="19">
        <v>80</v>
      </c>
      <c r="T21" s="19">
        <v>5</v>
      </c>
      <c r="U21" s="19">
        <v>22</v>
      </c>
      <c r="V21" s="19">
        <v>1</v>
      </c>
      <c r="W21" s="19">
        <v>80</v>
      </c>
      <c r="X21" s="19">
        <v>10</v>
      </c>
      <c r="Y21" s="19">
        <v>35</v>
      </c>
      <c r="Z21" s="19">
        <v>2</v>
      </c>
      <c r="AA21" s="19">
        <v>48</v>
      </c>
      <c r="AB21" s="19">
        <v>2</v>
      </c>
      <c r="AC21" s="19">
        <v>154</v>
      </c>
      <c r="AD21" s="19">
        <v>11</v>
      </c>
      <c r="AE21" s="19">
        <v>4</v>
      </c>
      <c r="AF21" s="19">
        <v>1</v>
      </c>
      <c r="AG21" s="19">
        <v>16</v>
      </c>
      <c r="AH21" s="19">
        <v>0</v>
      </c>
      <c r="AI21" s="19">
        <v>439</v>
      </c>
      <c r="AJ21" s="19">
        <v>32</v>
      </c>
    </row>
    <row r="22" spans="2:36" ht="20.100000000000001" customHeight="1" thickBot="1" x14ac:dyDescent="0.25">
      <c r="B22" s="4" t="s">
        <v>205</v>
      </c>
      <c r="C22" s="19">
        <v>0</v>
      </c>
      <c r="D22" s="19">
        <v>0</v>
      </c>
      <c r="E22" s="19">
        <v>32</v>
      </c>
      <c r="F22" s="19">
        <v>1</v>
      </c>
      <c r="G22" s="19">
        <v>170</v>
      </c>
      <c r="H22" s="19">
        <v>2</v>
      </c>
      <c r="I22" s="19">
        <v>152</v>
      </c>
      <c r="J22" s="19">
        <v>2</v>
      </c>
      <c r="K22" s="19">
        <v>20</v>
      </c>
      <c r="L22" s="19">
        <v>1</v>
      </c>
      <c r="M22" s="19">
        <v>61</v>
      </c>
      <c r="N22" s="19">
        <v>7</v>
      </c>
      <c r="O22" s="19">
        <v>6</v>
      </c>
      <c r="P22" s="19">
        <v>0</v>
      </c>
      <c r="Q22" s="19">
        <v>441</v>
      </c>
      <c r="R22" s="19">
        <v>13</v>
      </c>
      <c r="S22" s="19">
        <v>47</v>
      </c>
      <c r="T22" s="19">
        <v>0</v>
      </c>
      <c r="U22" s="19">
        <v>6</v>
      </c>
      <c r="V22" s="19">
        <v>0</v>
      </c>
      <c r="W22" s="19">
        <v>33</v>
      </c>
      <c r="X22" s="19">
        <v>0</v>
      </c>
      <c r="Y22" s="19">
        <v>1</v>
      </c>
      <c r="Z22" s="19">
        <v>0</v>
      </c>
      <c r="AA22" s="19">
        <v>31</v>
      </c>
      <c r="AB22" s="19">
        <v>0</v>
      </c>
      <c r="AC22" s="19">
        <v>55</v>
      </c>
      <c r="AD22" s="19">
        <v>0</v>
      </c>
      <c r="AE22" s="19">
        <v>0</v>
      </c>
      <c r="AF22" s="19">
        <v>0</v>
      </c>
      <c r="AG22" s="19">
        <v>5</v>
      </c>
      <c r="AH22" s="19">
        <v>0</v>
      </c>
      <c r="AI22" s="19">
        <v>178</v>
      </c>
      <c r="AJ22" s="19">
        <v>0</v>
      </c>
    </row>
    <row r="23" spans="2:36" ht="20.100000000000001" customHeight="1" thickBot="1" x14ac:dyDescent="0.25">
      <c r="B23" s="4" t="s">
        <v>206</v>
      </c>
      <c r="C23" s="19">
        <v>1</v>
      </c>
      <c r="D23" s="19">
        <v>0</v>
      </c>
      <c r="E23" s="19">
        <v>0</v>
      </c>
      <c r="F23" s="19">
        <v>0</v>
      </c>
      <c r="G23" s="19">
        <v>54</v>
      </c>
      <c r="H23" s="19">
        <v>0</v>
      </c>
      <c r="I23" s="19">
        <v>55</v>
      </c>
      <c r="J23" s="19">
        <v>0</v>
      </c>
      <c r="K23" s="19">
        <v>13</v>
      </c>
      <c r="L23" s="19">
        <v>0</v>
      </c>
      <c r="M23" s="19">
        <v>1</v>
      </c>
      <c r="N23" s="19">
        <v>0</v>
      </c>
      <c r="O23" s="19">
        <v>7</v>
      </c>
      <c r="P23" s="19">
        <v>0</v>
      </c>
      <c r="Q23" s="19">
        <v>131</v>
      </c>
      <c r="R23" s="19">
        <v>0</v>
      </c>
      <c r="S23" s="19">
        <v>11</v>
      </c>
      <c r="T23" s="19">
        <v>0</v>
      </c>
      <c r="U23" s="19">
        <v>18</v>
      </c>
      <c r="V23" s="19">
        <v>0</v>
      </c>
      <c r="W23" s="19">
        <v>23</v>
      </c>
      <c r="X23" s="19">
        <v>0</v>
      </c>
      <c r="Y23" s="19">
        <v>17</v>
      </c>
      <c r="Z23" s="19">
        <v>0</v>
      </c>
      <c r="AA23" s="19">
        <v>24</v>
      </c>
      <c r="AB23" s="19">
        <v>0</v>
      </c>
      <c r="AC23" s="19">
        <v>28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121</v>
      </c>
      <c r="AJ23" s="19">
        <v>0</v>
      </c>
    </row>
    <row r="24" spans="2:36" ht="20.100000000000001" customHeight="1" thickBot="1" x14ac:dyDescent="0.25">
      <c r="B24" s="4" t="s">
        <v>207</v>
      </c>
      <c r="C24" s="19">
        <v>14</v>
      </c>
      <c r="D24" s="19">
        <v>11</v>
      </c>
      <c r="E24" s="19">
        <v>33</v>
      </c>
      <c r="F24" s="19">
        <v>18</v>
      </c>
      <c r="G24" s="19">
        <v>289</v>
      </c>
      <c r="H24" s="19">
        <v>167</v>
      </c>
      <c r="I24" s="19">
        <v>303</v>
      </c>
      <c r="J24" s="19">
        <v>168</v>
      </c>
      <c r="K24" s="19">
        <v>25</v>
      </c>
      <c r="L24" s="19">
        <v>3</v>
      </c>
      <c r="M24" s="19">
        <v>9</v>
      </c>
      <c r="N24" s="19">
        <v>51</v>
      </c>
      <c r="O24" s="19">
        <v>11</v>
      </c>
      <c r="P24" s="19">
        <v>23</v>
      </c>
      <c r="Q24" s="19">
        <v>684</v>
      </c>
      <c r="R24" s="19">
        <v>441</v>
      </c>
      <c r="S24" s="19">
        <v>88</v>
      </c>
      <c r="T24" s="19">
        <v>0</v>
      </c>
      <c r="U24" s="19">
        <v>17</v>
      </c>
      <c r="V24" s="19">
        <v>12</v>
      </c>
      <c r="W24" s="19">
        <v>12</v>
      </c>
      <c r="X24" s="19">
        <v>17</v>
      </c>
      <c r="Y24" s="19">
        <v>1</v>
      </c>
      <c r="Z24" s="19">
        <v>0</v>
      </c>
      <c r="AA24" s="19">
        <v>30</v>
      </c>
      <c r="AB24" s="19">
        <v>0</v>
      </c>
      <c r="AC24" s="19">
        <v>83</v>
      </c>
      <c r="AD24" s="19">
        <v>16</v>
      </c>
      <c r="AE24" s="19">
        <v>0</v>
      </c>
      <c r="AF24" s="19">
        <v>0</v>
      </c>
      <c r="AG24" s="19">
        <v>94</v>
      </c>
      <c r="AH24" s="19">
        <v>1</v>
      </c>
      <c r="AI24" s="19">
        <v>325</v>
      </c>
      <c r="AJ24" s="19">
        <v>46</v>
      </c>
    </row>
    <row r="25" spans="2:36" ht="20.100000000000001" customHeight="1" thickBot="1" x14ac:dyDescent="0.25">
      <c r="B25" s="4" t="s">
        <v>208</v>
      </c>
      <c r="C25" s="19">
        <v>9</v>
      </c>
      <c r="D25" s="19">
        <v>2</v>
      </c>
      <c r="E25" s="19">
        <v>18</v>
      </c>
      <c r="F25" s="19">
        <v>3</v>
      </c>
      <c r="G25" s="19">
        <v>439</v>
      </c>
      <c r="H25" s="19">
        <v>130</v>
      </c>
      <c r="I25" s="19">
        <v>429</v>
      </c>
      <c r="J25" s="19">
        <v>126</v>
      </c>
      <c r="K25" s="19">
        <v>15</v>
      </c>
      <c r="L25" s="19">
        <v>2</v>
      </c>
      <c r="M25" s="19">
        <v>57</v>
      </c>
      <c r="N25" s="19">
        <v>19</v>
      </c>
      <c r="O25" s="19">
        <v>26</v>
      </c>
      <c r="P25" s="19">
        <v>12</v>
      </c>
      <c r="Q25" s="19">
        <v>993</v>
      </c>
      <c r="R25" s="19">
        <v>294</v>
      </c>
      <c r="S25" s="19">
        <v>60</v>
      </c>
      <c r="T25" s="19">
        <v>12</v>
      </c>
      <c r="U25" s="19">
        <v>3</v>
      </c>
      <c r="V25" s="19">
        <v>0</v>
      </c>
      <c r="W25" s="19">
        <v>55</v>
      </c>
      <c r="X25" s="19">
        <v>19</v>
      </c>
      <c r="Y25" s="19">
        <v>8</v>
      </c>
      <c r="Z25" s="19">
        <v>3</v>
      </c>
      <c r="AA25" s="19">
        <v>22</v>
      </c>
      <c r="AB25" s="19">
        <v>21</v>
      </c>
      <c r="AC25" s="19">
        <v>160</v>
      </c>
      <c r="AD25" s="19">
        <v>36</v>
      </c>
      <c r="AE25" s="19">
        <v>2</v>
      </c>
      <c r="AF25" s="19">
        <v>0</v>
      </c>
      <c r="AG25" s="19">
        <v>30</v>
      </c>
      <c r="AH25" s="19">
        <v>8</v>
      </c>
      <c r="AI25" s="19">
        <v>340</v>
      </c>
      <c r="AJ25" s="19">
        <v>99</v>
      </c>
    </row>
    <row r="26" spans="2:36" ht="20.100000000000001" customHeight="1" thickBot="1" x14ac:dyDescent="0.25">
      <c r="B26" s="4" t="s">
        <v>209</v>
      </c>
      <c r="C26" s="19">
        <v>47</v>
      </c>
      <c r="D26" s="19">
        <v>41</v>
      </c>
      <c r="E26" s="19">
        <v>38</v>
      </c>
      <c r="F26" s="19">
        <v>3</v>
      </c>
      <c r="G26" s="19">
        <v>759</v>
      </c>
      <c r="H26" s="19">
        <v>302</v>
      </c>
      <c r="I26" s="19">
        <v>759</v>
      </c>
      <c r="J26" s="19">
        <v>286</v>
      </c>
      <c r="K26" s="19">
        <v>46</v>
      </c>
      <c r="L26" s="19">
        <v>17</v>
      </c>
      <c r="M26" s="19">
        <v>133</v>
      </c>
      <c r="N26" s="19">
        <v>108</v>
      </c>
      <c r="O26" s="19">
        <v>61</v>
      </c>
      <c r="P26" s="19">
        <v>91</v>
      </c>
      <c r="Q26" s="19">
        <v>1843</v>
      </c>
      <c r="R26" s="19">
        <v>848</v>
      </c>
      <c r="S26" s="19">
        <v>94</v>
      </c>
      <c r="T26" s="19">
        <v>9</v>
      </c>
      <c r="U26" s="19">
        <v>30</v>
      </c>
      <c r="V26" s="19">
        <v>3</v>
      </c>
      <c r="W26" s="19">
        <v>84</v>
      </c>
      <c r="X26" s="19">
        <v>7</v>
      </c>
      <c r="Y26" s="19">
        <v>19</v>
      </c>
      <c r="Z26" s="19">
        <v>3</v>
      </c>
      <c r="AA26" s="19">
        <v>58</v>
      </c>
      <c r="AB26" s="19">
        <v>4</v>
      </c>
      <c r="AC26" s="19">
        <v>121</v>
      </c>
      <c r="AD26" s="19">
        <v>10</v>
      </c>
      <c r="AE26" s="19">
        <v>13</v>
      </c>
      <c r="AF26" s="19">
        <v>3</v>
      </c>
      <c r="AG26" s="19">
        <v>89</v>
      </c>
      <c r="AH26" s="19">
        <v>18</v>
      </c>
      <c r="AI26" s="19">
        <v>508</v>
      </c>
      <c r="AJ26" s="19">
        <v>57</v>
      </c>
    </row>
    <row r="27" spans="2:36" ht="20.100000000000001" customHeight="1" thickBot="1" x14ac:dyDescent="0.25">
      <c r="B27" s="4" t="s">
        <v>210</v>
      </c>
      <c r="C27" s="19">
        <v>5</v>
      </c>
      <c r="D27" s="19">
        <v>0</v>
      </c>
      <c r="E27" s="19">
        <v>6</v>
      </c>
      <c r="F27" s="19">
        <v>0</v>
      </c>
      <c r="G27" s="19">
        <v>285</v>
      </c>
      <c r="H27" s="19">
        <v>189</v>
      </c>
      <c r="I27" s="19">
        <v>286</v>
      </c>
      <c r="J27" s="19">
        <v>171</v>
      </c>
      <c r="K27" s="19">
        <v>58</v>
      </c>
      <c r="L27" s="19">
        <v>0</v>
      </c>
      <c r="M27" s="19">
        <v>14</v>
      </c>
      <c r="N27" s="19">
        <v>1</v>
      </c>
      <c r="O27" s="19">
        <v>16</v>
      </c>
      <c r="P27" s="19">
        <v>0</v>
      </c>
      <c r="Q27" s="19">
        <v>670</v>
      </c>
      <c r="R27" s="19">
        <v>361</v>
      </c>
      <c r="S27" s="19">
        <v>101</v>
      </c>
      <c r="T27" s="19">
        <v>0</v>
      </c>
      <c r="U27" s="19">
        <v>5</v>
      </c>
      <c r="V27" s="19">
        <v>0</v>
      </c>
      <c r="W27" s="19">
        <v>169</v>
      </c>
      <c r="X27" s="19">
        <v>0</v>
      </c>
      <c r="Y27" s="19">
        <v>14</v>
      </c>
      <c r="Z27" s="19">
        <v>0</v>
      </c>
      <c r="AA27" s="19">
        <v>113</v>
      </c>
      <c r="AB27" s="19">
        <v>0</v>
      </c>
      <c r="AC27" s="19">
        <v>166</v>
      </c>
      <c r="AD27" s="19">
        <v>0</v>
      </c>
      <c r="AE27" s="19">
        <v>4</v>
      </c>
      <c r="AF27" s="19">
        <v>0</v>
      </c>
      <c r="AG27" s="19">
        <v>56</v>
      </c>
      <c r="AH27" s="19">
        <v>0</v>
      </c>
      <c r="AI27" s="19">
        <v>628</v>
      </c>
      <c r="AJ27" s="19">
        <v>0</v>
      </c>
    </row>
    <row r="28" spans="2:36" ht="20.100000000000001" customHeight="1" thickBot="1" x14ac:dyDescent="0.25">
      <c r="B28" s="4" t="s">
        <v>211</v>
      </c>
      <c r="C28" s="19">
        <v>29</v>
      </c>
      <c r="D28" s="19">
        <v>8</v>
      </c>
      <c r="E28" s="19">
        <v>19</v>
      </c>
      <c r="F28" s="19">
        <v>0</v>
      </c>
      <c r="G28" s="19">
        <v>416</v>
      </c>
      <c r="H28" s="19">
        <v>133</v>
      </c>
      <c r="I28" s="19">
        <v>436</v>
      </c>
      <c r="J28" s="19">
        <v>133</v>
      </c>
      <c r="K28" s="19">
        <v>79</v>
      </c>
      <c r="L28" s="19">
        <v>80</v>
      </c>
      <c r="M28" s="19">
        <v>102</v>
      </c>
      <c r="N28" s="19">
        <v>6</v>
      </c>
      <c r="O28" s="19">
        <v>107</v>
      </c>
      <c r="P28" s="19">
        <v>7</v>
      </c>
      <c r="Q28" s="19">
        <v>1188</v>
      </c>
      <c r="R28" s="19">
        <v>367</v>
      </c>
      <c r="S28" s="19">
        <v>41</v>
      </c>
      <c r="T28" s="19">
        <v>4</v>
      </c>
      <c r="U28" s="19">
        <v>13</v>
      </c>
      <c r="V28" s="19">
        <v>1</v>
      </c>
      <c r="W28" s="19">
        <v>41</v>
      </c>
      <c r="X28" s="19">
        <v>21</v>
      </c>
      <c r="Y28" s="19">
        <v>6</v>
      </c>
      <c r="Z28" s="19">
        <v>1</v>
      </c>
      <c r="AA28" s="19">
        <v>16</v>
      </c>
      <c r="AB28" s="19">
        <v>4</v>
      </c>
      <c r="AC28" s="19">
        <v>78</v>
      </c>
      <c r="AD28" s="19">
        <v>19</v>
      </c>
      <c r="AE28" s="19">
        <v>0</v>
      </c>
      <c r="AF28" s="19">
        <v>0</v>
      </c>
      <c r="AG28" s="19">
        <v>42</v>
      </c>
      <c r="AH28" s="19">
        <v>0</v>
      </c>
      <c r="AI28" s="19">
        <v>237</v>
      </c>
      <c r="AJ28" s="19">
        <v>50</v>
      </c>
    </row>
    <row r="29" spans="2:36" ht="20.100000000000001" customHeight="1" thickBot="1" x14ac:dyDescent="0.25">
      <c r="B29" s="5" t="s">
        <v>212</v>
      </c>
      <c r="C29" s="27">
        <v>3</v>
      </c>
      <c r="D29" s="27">
        <v>0</v>
      </c>
      <c r="E29" s="27">
        <v>5</v>
      </c>
      <c r="F29" s="27">
        <v>0</v>
      </c>
      <c r="G29" s="27">
        <v>222</v>
      </c>
      <c r="H29" s="27">
        <v>26</v>
      </c>
      <c r="I29" s="27">
        <v>239</v>
      </c>
      <c r="J29" s="27">
        <v>24</v>
      </c>
      <c r="K29" s="27">
        <v>31</v>
      </c>
      <c r="L29" s="27">
        <v>2</v>
      </c>
      <c r="M29" s="27">
        <v>147</v>
      </c>
      <c r="N29" s="27">
        <v>0</v>
      </c>
      <c r="O29" s="27">
        <v>1</v>
      </c>
      <c r="P29" s="27">
        <v>4</v>
      </c>
      <c r="Q29" s="27">
        <v>648</v>
      </c>
      <c r="R29" s="27">
        <v>56</v>
      </c>
      <c r="S29" s="27">
        <v>26</v>
      </c>
      <c r="T29" s="27">
        <v>0</v>
      </c>
      <c r="U29" s="27">
        <v>4</v>
      </c>
      <c r="V29" s="27">
        <v>0</v>
      </c>
      <c r="W29" s="27">
        <v>21</v>
      </c>
      <c r="X29" s="27">
        <v>1</v>
      </c>
      <c r="Y29" s="27">
        <v>2</v>
      </c>
      <c r="Z29" s="27">
        <v>1</v>
      </c>
      <c r="AA29" s="27">
        <v>28</v>
      </c>
      <c r="AB29" s="27">
        <v>2</v>
      </c>
      <c r="AC29" s="27">
        <v>29</v>
      </c>
      <c r="AD29" s="27">
        <v>2</v>
      </c>
      <c r="AE29" s="27">
        <v>0</v>
      </c>
      <c r="AF29" s="27">
        <v>0</v>
      </c>
      <c r="AG29" s="27">
        <v>6</v>
      </c>
      <c r="AH29" s="27">
        <v>2</v>
      </c>
      <c r="AI29" s="27">
        <v>116</v>
      </c>
      <c r="AJ29" s="27">
        <v>8</v>
      </c>
    </row>
    <row r="30" spans="2:36" ht="20.100000000000001" customHeight="1" thickBot="1" x14ac:dyDescent="0.25">
      <c r="B30" s="6" t="s">
        <v>213</v>
      </c>
      <c r="C30" s="29">
        <v>5</v>
      </c>
      <c r="D30" s="29">
        <v>1</v>
      </c>
      <c r="E30" s="29">
        <v>1</v>
      </c>
      <c r="F30" s="29">
        <v>0</v>
      </c>
      <c r="G30" s="29">
        <v>88</v>
      </c>
      <c r="H30" s="29">
        <v>2</v>
      </c>
      <c r="I30" s="29">
        <v>80</v>
      </c>
      <c r="J30" s="29">
        <v>2</v>
      </c>
      <c r="K30" s="29">
        <v>13</v>
      </c>
      <c r="L30" s="29">
        <v>0</v>
      </c>
      <c r="M30" s="29">
        <v>2</v>
      </c>
      <c r="N30" s="29">
        <v>0</v>
      </c>
      <c r="O30" s="29">
        <v>5</v>
      </c>
      <c r="P30" s="29">
        <v>0</v>
      </c>
      <c r="Q30" s="29">
        <v>194</v>
      </c>
      <c r="R30" s="29">
        <v>5</v>
      </c>
      <c r="S30" s="29">
        <v>9</v>
      </c>
      <c r="T30" s="29">
        <v>0</v>
      </c>
      <c r="U30" s="29">
        <v>0</v>
      </c>
      <c r="V30" s="29">
        <v>0</v>
      </c>
      <c r="W30" s="29">
        <v>8</v>
      </c>
      <c r="X30" s="29">
        <v>0</v>
      </c>
      <c r="Y30" s="29">
        <v>2</v>
      </c>
      <c r="Z30" s="29">
        <v>0</v>
      </c>
      <c r="AA30" s="29">
        <v>3</v>
      </c>
      <c r="AB30" s="29">
        <v>0</v>
      </c>
      <c r="AC30" s="29">
        <v>21</v>
      </c>
      <c r="AD30" s="29">
        <v>0</v>
      </c>
      <c r="AE30" s="29">
        <v>1</v>
      </c>
      <c r="AF30" s="29">
        <v>0</v>
      </c>
      <c r="AG30" s="29">
        <v>17</v>
      </c>
      <c r="AH30" s="29">
        <v>0</v>
      </c>
      <c r="AI30" s="29">
        <v>61</v>
      </c>
      <c r="AJ30" s="29">
        <v>0</v>
      </c>
    </row>
    <row r="31" spans="2:36" ht="20.100000000000001" customHeight="1" thickBot="1" x14ac:dyDescent="0.25">
      <c r="B31" s="4" t="s">
        <v>214</v>
      </c>
      <c r="C31" s="29">
        <v>13</v>
      </c>
      <c r="D31" s="29">
        <v>0</v>
      </c>
      <c r="E31" s="29">
        <v>12</v>
      </c>
      <c r="F31" s="29">
        <v>0</v>
      </c>
      <c r="G31" s="29">
        <v>315</v>
      </c>
      <c r="H31" s="29">
        <v>0</v>
      </c>
      <c r="I31" s="29">
        <v>321</v>
      </c>
      <c r="J31" s="29">
        <v>0</v>
      </c>
      <c r="K31" s="29">
        <v>13</v>
      </c>
      <c r="L31" s="29">
        <v>0</v>
      </c>
      <c r="M31" s="29">
        <v>47</v>
      </c>
      <c r="N31" s="29">
        <v>0</v>
      </c>
      <c r="O31" s="29">
        <v>0</v>
      </c>
      <c r="P31" s="29">
        <v>0</v>
      </c>
      <c r="Q31" s="29">
        <v>721</v>
      </c>
      <c r="R31" s="29">
        <v>0</v>
      </c>
      <c r="S31" s="29">
        <v>29</v>
      </c>
      <c r="T31" s="29">
        <v>0</v>
      </c>
      <c r="U31" s="29">
        <v>5</v>
      </c>
      <c r="V31" s="29">
        <v>0</v>
      </c>
      <c r="W31" s="29">
        <v>19</v>
      </c>
      <c r="X31" s="29">
        <v>0</v>
      </c>
      <c r="Y31" s="29">
        <v>1</v>
      </c>
      <c r="Z31" s="29">
        <v>0</v>
      </c>
      <c r="AA31" s="29">
        <v>16</v>
      </c>
      <c r="AB31" s="29">
        <v>0</v>
      </c>
      <c r="AC31" s="29">
        <v>43</v>
      </c>
      <c r="AD31" s="29">
        <v>0</v>
      </c>
      <c r="AE31" s="29">
        <v>0</v>
      </c>
      <c r="AF31" s="29">
        <v>0</v>
      </c>
      <c r="AG31" s="29">
        <v>3</v>
      </c>
      <c r="AH31" s="29">
        <v>0</v>
      </c>
      <c r="AI31" s="29">
        <v>116</v>
      </c>
      <c r="AJ31" s="29">
        <v>0</v>
      </c>
    </row>
    <row r="32" spans="2:36" ht="20.100000000000001" customHeight="1" thickBot="1" x14ac:dyDescent="0.25">
      <c r="B32" s="4" t="s">
        <v>215</v>
      </c>
      <c r="C32" s="28">
        <v>2</v>
      </c>
      <c r="D32" s="28">
        <v>6</v>
      </c>
      <c r="E32" s="28">
        <v>0</v>
      </c>
      <c r="F32" s="28">
        <v>0</v>
      </c>
      <c r="G32" s="28">
        <v>116</v>
      </c>
      <c r="H32" s="28">
        <v>19</v>
      </c>
      <c r="I32" s="28">
        <v>207</v>
      </c>
      <c r="J32" s="28">
        <v>22</v>
      </c>
      <c r="K32" s="28">
        <v>0</v>
      </c>
      <c r="L32" s="28">
        <v>0</v>
      </c>
      <c r="M32" s="28">
        <v>25</v>
      </c>
      <c r="N32" s="28">
        <v>8</v>
      </c>
      <c r="O32" s="28">
        <v>3</v>
      </c>
      <c r="P32" s="28">
        <v>0</v>
      </c>
      <c r="Q32" s="28">
        <v>353</v>
      </c>
      <c r="R32" s="28">
        <v>55</v>
      </c>
      <c r="S32" s="28">
        <v>12</v>
      </c>
      <c r="T32" s="28">
        <v>0</v>
      </c>
      <c r="U32" s="28">
        <v>2</v>
      </c>
      <c r="V32" s="28">
        <v>0</v>
      </c>
      <c r="W32" s="28">
        <v>16</v>
      </c>
      <c r="X32" s="28">
        <v>4</v>
      </c>
      <c r="Y32" s="28">
        <v>0</v>
      </c>
      <c r="Z32" s="28">
        <v>0</v>
      </c>
      <c r="AA32" s="28">
        <v>6</v>
      </c>
      <c r="AB32" s="28">
        <v>4</v>
      </c>
      <c r="AC32" s="28">
        <v>24</v>
      </c>
      <c r="AD32" s="28">
        <v>4</v>
      </c>
      <c r="AE32" s="28">
        <v>2</v>
      </c>
      <c r="AF32" s="28">
        <v>0</v>
      </c>
      <c r="AG32" s="28">
        <v>2</v>
      </c>
      <c r="AH32" s="28">
        <v>0</v>
      </c>
      <c r="AI32" s="28">
        <v>64</v>
      </c>
      <c r="AJ32" s="28">
        <v>12</v>
      </c>
    </row>
    <row r="33" spans="2:36" ht="20.100000000000001" customHeight="1" thickBot="1" x14ac:dyDescent="0.25">
      <c r="B33" s="4" t="s">
        <v>216</v>
      </c>
      <c r="C33" s="19">
        <v>6</v>
      </c>
      <c r="D33" s="19">
        <v>0</v>
      </c>
      <c r="E33" s="19">
        <v>12</v>
      </c>
      <c r="F33" s="19">
        <v>0</v>
      </c>
      <c r="G33" s="19">
        <v>59</v>
      </c>
      <c r="H33" s="19">
        <v>1</v>
      </c>
      <c r="I33" s="19">
        <v>56</v>
      </c>
      <c r="J33" s="19">
        <v>0</v>
      </c>
      <c r="K33" s="19">
        <v>27</v>
      </c>
      <c r="L33" s="19">
        <v>0</v>
      </c>
      <c r="M33" s="19">
        <v>12</v>
      </c>
      <c r="N33" s="19">
        <v>0</v>
      </c>
      <c r="O33" s="19">
        <v>5</v>
      </c>
      <c r="P33" s="19">
        <v>0</v>
      </c>
      <c r="Q33" s="19">
        <v>177</v>
      </c>
      <c r="R33" s="19">
        <v>1</v>
      </c>
      <c r="S33" s="19">
        <v>3</v>
      </c>
      <c r="T33" s="19">
        <v>0</v>
      </c>
      <c r="U33" s="19">
        <v>0</v>
      </c>
      <c r="V33" s="19">
        <v>0</v>
      </c>
      <c r="W33" s="19">
        <v>7</v>
      </c>
      <c r="X33" s="19">
        <v>0</v>
      </c>
      <c r="Y33" s="19">
        <v>0</v>
      </c>
      <c r="Z33" s="19">
        <v>0</v>
      </c>
      <c r="AA33" s="19">
        <v>5</v>
      </c>
      <c r="AB33" s="19">
        <v>0</v>
      </c>
      <c r="AC33" s="19">
        <v>7</v>
      </c>
      <c r="AD33" s="19">
        <v>0</v>
      </c>
      <c r="AE33" s="19">
        <v>0</v>
      </c>
      <c r="AF33" s="19">
        <v>0</v>
      </c>
      <c r="AG33" s="19">
        <v>1</v>
      </c>
      <c r="AH33" s="19">
        <v>0</v>
      </c>
      <c r="AI33" s="19">
        <v>23</v>
      </c>
      <c r="AJ33" s="19">
        <v>0</v>
      </c>
    </row>
    <row r="34" spans="2:36" ht="20.100000000000001" customHeight="1" thickBot="1" x14ac:dyDescent="0.25">
      <c r="B34" s="4" t="s">
        <v>217</v>
      </c>
      <c r="C34" s="19">
        <v>0</v>
      </c>
      <c r="D34" s="19">
        <v>2</v>
      </c>
      <c r="E34" s="19">
        <v>7</v>
      </c>
      <c r="F34" s="19">
        <v>2</v>
      </c>
      <c r="G34" s="19">
        <v>11</v>
      </c>
      <c r="H34" s="19">
        <v>120</v>
      </c>
      <c r="I34" s="19">
        <v>12</v>
      </c>
      <c r="J34" s="19">
        <v>114</v>
      </c>
      <c r="K34" s="19">
        <v>1</v>
      </c>
      <c r="L34" s="19">
        <v>1</v>
      </c>
      <c r="M34" s="19">
        <v>1</v>
      </c>
      <c r="N34" s="19">
        <v>3</v>
      </c>
      <c r="O34" s="19">
        <v>0</v>
      </c>
      <c r="P34" s="19">
        <v>10</v>
      </c>
      <c r="Q34" s="19">
        <v>32</v>
      </c>
      <c r="R34" s="19">
        <v>252</v>
      </c>
      <c r="S34" s="19">
        <v>5</v>
      </c>
      <c r="T34" s="19">
        <v>12</v>
      </c>
      <c r="U34" s="19">
        <v>0</v>
      </c>
      <c r="V34" s="19">
        <v>3</v>
      </c>
      <c r="W34" s="19">
        <v>6</v>
      </c>
      <c r="X34" s="19">
        <v>1</v>
      </c>
      <c r="Y34" s="19">
        <v>0</v>
      </c>
      <c r="Z34" s="19">
        <v>1</v>
      </c>
      <c r="AA34" s="19">
        <v>3</v>
      </c>
      <c r="AB34" s="19">
        <v>0</v>
      </c>
      <c r="AC34" s="19">
        <v>7</v>
      </c>
      <c r="AD34" s="19">
        <v>12</v>
      </c>
      <c r="AE34" s="19">
        <v>0</v>
      </c>
      <c r="AF34" s="19">
        <v>0</v>
      </c>
      <c r="AG34" s="19">
        <v>0</v>
      </c>
      <c r="AH34" s="19">
        <v>8</v>
      </c>
      <c r="AI34" s="19">
        <v>21</v>
      </c>
      <c r="AJ34" s="19">
        <v>37</v>
      </c>
    </row>
    <row r="35" spans="2:36" ht="20.100000000000001" customHeight="1" thickBot="1" x14ac:dyDescent="0.25">
      <c r="B35" s="4" t="s">
        <v>218</v>
      </c>
      <c r="C35" s="19">
        <v>5</v>
      </c>
      <c r="D35" s="19">
        <v>0</v>
      </c>
      <c r="E35" s="19">
        <v>15</v>
      </c>
      <c r="F35" s="19">
        <v>0</v>
      </c>
      <c r="G35" s="19">
        <v>106</v>
      </c>
      <c r="H35" s="19">
        <v>0</v>
      </c>
      <c r="I35" s="19">
        <v>102</v>
      </c>
      <c r="J35" s="19">
        <v>0</v>
      </c>
      <c r="K35" s="19">
        <v>19</v>
      </c>
      <c r="L35" s="19">
        <v>0</v>
      </c>
      <c r="M35" s="19">
        <v>36</v>
      </c>
      <c r="N35" s="19">
        <v>0</v>
      </c>
      <c r="O35" s="19">
        <v>0</v>
      </c>
      <c r="P35" s="19">
        <v>0</v>
      </c>
      <c r="Q35" s="19">
        <v>283</v>
      </c>
      <c r="R35" s="19">
        <v>0</v>
      </c>
      <c r="S35" s="19">
        <v>9</v>
      </c>
      <c r="T35" s="19">
        <v>0</v>
      </c>
      <c r="U35" s="19">
        <v>1</v>
      </c>
      <c r="V35" s="19">
        <v>0</v>
      </c>
      <c r="W35" s="19">
        <v>25</v>
      </c>
      <c r="X35" s="19">
        <v>0</v>
      </c>
      <c r="Y35" s="19">
        <v>0</v>
      </c>
      <c r="Z35" s="19">
        <v>0</v>
      </c>
      <c r="AA35" s="19">
        <v>2</v>
      </c>
      <c r="AB35" s="19">
        <v>0</v>
      </c>
      <c r="AC35" s="19">
        <v>22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59</v>
      </c>
      <c r="AJ35" s="19">
        <v>0</v>
      </c>
    </row>
    <row r="36" spans="2:36" ht="20.100000000000001" customHeight="1" thickBot="1" x14ac:dyDescent="0.25">
      <c r="B36" s="4" t="s">
        <v>219</v>
      </c>
      <c r="C36" s="19">
        <v>6</v>
      </c>
      <c r="D36" s="19">
        <v>0</v>
      </c>
      <c r="E36" s="19">
        <v>0</v>
      </c>
      <c r="F36" s="19">
        <v>0</v>
      </c>
      <c r="G36" s="19">
        <v>73</v>
      </c>
      <c r="H36" s="19">
        <v>16</v>
      </c>
      <c r="I36" s="19">
        <v>61</v>
      </c>
      <c r="J36" s="19">
        <v>16</v>
      </c>
      <c r="K36" s="19">
        <v>0</v>
      </c>
      <c r="L36" s="19">
        <v>0</v>
      </c>
      <c r="M36" s="19">
        <v>11</v>
      </c>
      <c r="N36" s="19">
        <v>0</v>
      </c>
      <c r="O36" s="19">
        <v>1</v>
      </c>
      <c r="P36" s="19">
        <v>0</v>
      </c>
      <c r="Q36" s="19">
        <v>152</v>
      </c>
      <c r="R36" s="19">
        <v>32</v>
      </c>
      <c r="S36" s="19">
        <v>6</v>
      </c>
      <c r="T36" s="19">
        <v>0</v>
      </c>
      <c r="U36" s="19">
        <v>0</v>
      </c>
      <c r="V36" s="19">
        <v>0</v>
      </c>
      <c r="W36" s="19">
        <v>4</v>
      </c>
      <c r="X36" s="19">
        <v>0</v>
      </c>
      <c r="Y36" s="19">
        <v>0</v>
      </c>
      <c r="Z36" s="19">
        <v>0</v>
      </c>
      <c r="AA36" s="19">
        <v>1</v>
      </c>
      <c r="AB36" s="19">
        <v>0</v>
      </c>
      <c r="AC36" s="19">
        <v>6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17</v>
      </c>
      <c r="AJ36" s="19">
        <v>0</v>
      </c>
    </row>
    <row r="37" spans="2:36" ht="20.100000000000001" customHeight="1" thickBot="1" x14ac:dyDescent="0.25">
      <c r="B37" s="4" t="s">
        <v>220</v>
      </c>
      <c r="C37" s="19">
        <v>6</v>
      </c>
      <c r="D37" s="19">
        <v>12</v>
      </c>
      <c r="E37" s="19">
        <v>149</v>
      </c>
      <c r="F37" s="19">
        <v>0</v>
      </c>
      <c r="G37" s="19">
        <v>233</v>
      </c>
      <c r="H37" s="19">
        <v>0</v>
      </c>
      <c r="I37" s="19">
        <v>182</v>
      </c>
      <c r="J37" s="19">
        <v>0</v>
      </c>
      <c r="K37" s="19">
        <v>50</v>
      </c>
      <c r="L37" s="19">
        <v>0</v>
      </c>
      <c r="M37" s="19">
        <v>3</v>
      </c>
      <c r="N37" s="19">
        <v>0</v>
      </c>
      <c r="O37" s="19">
        <v>0</v>
      </c>
      <c r="P37" s="19">
        <v>2</v>
      </c>
      <c r="Q37" s="19">
        <v>623</v>
      </c>
      <c r="R37" s="19">
        <v>14</v>
      </c>
      <c r="S37" s="19">
        <v>62</v>
      </c>
      <c r="T37" s="19">
        <v>0</v>
      </c>
      <c r="U37" s="19">
        <v>0</v>
      </c>
      <c r="V37" s="19">
        <v>0</v>
      </c>
      <c r="W37" s="19">
        <v>58</v>
      </c>
      <c r="X37" s="19">
        <v>0</v>
      </c>
      <c r="Y37" s="19">
        <v>0</v>
      </c>
      <c r="Z37" s="19">
        <v>0</v>
      </c>
      <c r="AA37" s="19">
        <v>35</v>
      </c>
      <c r="AB37" s="19">
        <v>0</v>
      </c>
      <c r="AC37" s="19">
        <v>47</v>
      </c>
      <c r="AD37" s="19">
        <v>0</v>
      </c>
      <c r="AE37" s="19">
        <v>0</v>
      </c>
      <c r="AF37" s="19">
        <v>0</v>
      </c>
      <c r="AG37" s="19">
        <v>1</v>
      </c>
      <c r="AH37" s="19">
        <v>0</v>
      </c>
      <c r="AI37" s="19">
        <v>203</v>
      </c>
      <c r="AJ37" s="19">
        <v>0</v>
      </c>
    </row>
    <row r="38" spans="2:36" ht="20.100000000000001" customHeight="1" thickBot="1" x14ac:dyDescent="0.25">
      <c r="B38" s="4" t="s">
        <v>221</v>
      </c>
      <c r="C38" s="19">
        <v>0</v>
      </c>
      <c r="D38" s="19">
        <v>1</v>
      </c>
      <c r="E38" s="19">
        <v>0</v>
      </c>
      <c r="F38" s="19">
        <v>0</v>
      </c>
      <c r="G38" s="19">
        <v>95</v>
      </c>
      <c r="H38" s="19">
        <v>4</v>
      </c>
      <c r="I38" s="19">
        <v>95</v>
      </c>
      <c r="J38" s="19">
        <v>5</v>
      </c>
      <c r="K38" s="19">
        <v>4</v>
      </c>
      <c r="L38" s="19">
        <v>1</v>
      </c>
      <c r="M38" s="19">
        <v>12</v>
      </c>
      <c r="N38" s="19">
        <v>3</v>
      </c>
      <c r="O38" s="19">
        <v>1</v>
      </c>
      <c r="P38" s="19">
        <v>0</v>
      </c>
      <c r="Q38" s="19">
        <v>207</v>
      </c>
      <c r="R38" s="19">
        <v>14</v>
      </c>
      <c r="S38" s="19">
        <v>7</v>
      </c>
      <c r="T38" s="19">
        <v>0</v>
      </c>
      <c r="U38" s="19">
        <v>3</v>
      </c>
      <c r="V38" s="19">
        <v>0</v>
      </c>
      <c r="W38" s="19">
        <v>4</v>
      </c>
      <c r="X38" s="19">
        <v>0</v>
      </c>
      <c r="Y38" s="19">
        <v>0</v>
      </c>
      <c r="Z38" s="19">
        <v>0</v>
      </c>
      <c r="AA38" s="19">
        <v>2</v>
      </c>
      <c r="AB38" s="19">
        <v>0</v>
      </c>
      <c r="AC38" s="19">
        <v>11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27</v>
      </c>
      <c r="AJ38" s="19">
        <v>0</v>
      </c>
    </row>
    <row r="39" spans="2:36" ht="20.100000000000001" customHeight="1" thickBot="1" x14ac:dyDescent="0.25">
      <c r="B39" s="4" t="s">
        <v>222</v>
      </c>
      <c r="C39" s="19">
        <v>11</v>
      </c>
      <c r="D39" s="19">
        <v>0</v>
      </c>
      <c r="E39" s="19">
        <v>47</v>
      </c>
      <c r="F39" s="19">
        <v>0</v>
      </c>
      <c r="G39" s="19">
        <v>228</v>
      </c>
      <c r="H39" s="19">
        <v>0</v>
      </c>
      <c r="I39" s="19">
        <v>250</v>
      </c>
      <c r="J39" s="19">
        <v>0</v>
      </c>
      <c r="K39" s="19">
        <v>35</v>
      </c>
      <c r="L39" s="19">
        <v>0</v>
      </c>
      <c r="M39" s="19">
        <v>237</v>
      </c>
      <c r="N39" s="19">
        <v>0</v>
      </c>
      <c r="O39" s="19">
        <v>2</v>
      </c>
      <c r="P39" s="19">
        <v>0</v>
      </c>
      <c r="Q39" s="19">
        <v>810</v>
      </c>
      <c r="R39" s="19">
        <v>0</v>
      </c>
      <c r="S39" s="19">
        <v>25</v>
      </c>
      <c r="T39" s="19">
        <v>0</v>
      </c>
      <c r="U39" s="19">
        <v>3</v>
      </c>
      <c r="V39" s="19">
        <v>1</v>
      </c>
      <c r="W39" s="19">
        <v>40</v>
      </c>
      <c r="X39" s="19">
        <v>0</v>
      </c>
      <c r="Y39" s="19">
        <v>0</v>
      </c>
      <c r="Z39" s="19">
        <v>0</v>
      </c>
      <c r="AA39" s="19">
        <v>28</v>
      </c>
      <c r="AB39" s="19">
        <v>1</v>
      </c>
      <c r="AC39" s="19">
        <v>45</v>
      </c>
      <c r="AD39" s="19">
        <v>1</v>
      </c>
      <c r="AE39" s="19">
        <v>0</v>
      </c>
      <c r="AF39" s="19">
        <v>0</v>
      </c>
      <c r="AG39" s="19">
        <v>1</v>
      </c>
      <c r="AH39" s="19">
        <v>0</v>
      </c>
      <c r="AI39" s="19">
        <v>142</v>
      </c>
      <c r="AJ39" s="19">
        <v>3</v>
      </c>
    </row>
    <row r="40" spans="2:36" ht="20.100000000000001" customHeight="1" thickBot="1" x14ac:dyDescent="0.25">
      <c r="B40" s="4" t="s">
        <v>223</v>
      </c>
      <c r="C40" s="19">
        <v>0</v>
      </c>
      <c r="D40" s="19">
        <v>1</v>
      </c>
      <c r="E40" s="19">
        <v>14</v>
      </c>
      <c r="F40" s="19">
        <v>3</v>
      </c>
      <c r="G40" s="19">
        <v>310</v>
      </c>
      <c r="H40" s="19">
        <v>18</v>
      </c>
      <c r="I40" s="19">
        <v>284</v>
      </c>
      <c r="J40" s="19">
        <v>16</v>
      </c>
      <c r="K40" s="19">
        <v>5</v>
      </c>
      <c r="L40" s="19">
        <v>0</v>
      </c>
      <c r="M40" s="19">
        <v>130</v>
      </c>
      <c r="N40" s="19">
        <v>4</v>
      </c>
      <c r="O40" s="19">
        <v>87</v>
      </c>
      <c r="P40" s="19">
        <v>0</v>
      </c>
      <c r="Q40" s="19">
        <v>830</v>
      </c>
      <c r="R40" s="19">
        <v>42</v>
      </c>
      <c r="S40" s="19">
        <v>38</v>
      </c>
      <c r="T40" s="19">
        <v>3</v>
      </c>
      <c r="U40" s="19">
        <v>7</v>
      </c>
      <c r="V40" s="19">
        <v>0</v>
      </c>
      <c r="W40" s="19">
        <v>25</v>
      </c>
      <c r="X40" s="19">
        <v>4</v>
      </c>
      <c r="Y40" s="19">
        <v>0</v>
      </c>
      <c r="Z40" s="19">
        <v>2</v>
      </c>
      <c r="AA40" s="19">
        <v>22</v>
      </c>
      <c r="AB40" s="19">
        <v>2</v>
      </c>
      <c r="AC40" s="19">
        <v>60</v>
      </c>
      <c r="AD40" s="19">
        <v>5</v>
      </c>
      <c r="AE40" s="19">
        <v>0</v>
      </c>
      <c r="AF40" s="19">
        <v>0</v>
      </c>
      <c r="AG40" s="19">
        <v>41</v>
      </c>
      <c r="AH40" s="19">
        <v>0</v>
      </c>
      <c r="AI40" s="19">
        <v>193</v>
      </c>
      <c r="AJ40" s="19">
        <v>16</v>
      </c>
    </row>
    <row r="41" spans="2:36" ht="20.100000000000001" customHeight="1" thickBot="1" x14ac:dyDescent="0.25">
      <c r="B41" s="4" t="s">
        <v>224</v>
      </c>
      <c r="C41" s="19">
        <v>2</v>
      </c>
      <c r="D41" s="19">
        <v>0</v>
      </c>
      <c r="E41" s="19">
        <v>4</v>
      </c>
      <c r="F41" s="19">
        <v>0</v>
      </c>
      <c r="G41" s="19">
        <v>146</v>
      </c>
      <c r="H41" s="19">
        <v>5</v>
      </c>
      <c r="I41" s="19">
        <v>192</v>
      </c>
      <c r="J41" s="19">
        <v>5</v>
      </c>
      <c r="K41" s="19">
        <v>69</v>
      </c>
      <c r="L41" s="19">
        <v>0</v>
      </c>
      <c r="M41" s="19">
        <v>19</v>
      </c>
      <c r="N41" s="19">
        <v>0</v>
      </c>
      <c r="O41" s="19">
        <v>0</v>
      </c>
      <c r="P41" s="19">
        <v>0</v>
      </c>
      <c r="Q41" s="19">
        <v>432</v>
      </c>
      <c r="R41" s="19">
        <v>10</v>
      </c>
      <c r="S41" s="19">
        <v>73</v>
      </c>
      <c r="T41" s="19">
        <v>0</v>
      </c>
      <c r="U41" s="19">
        <v>2</v>
      </c>
      <c r="V41" s="19">
        <v>0</v>
      </c>
      <c r="W41" s="19">
        <v>55</v>
      </c>
      <c r="X41" s="19">
        <v>9</v>
      </c>
      <c r="Y41" s="19">
        <v>0</v>
      </c>
      <c r="Z41" s="19">
        <v>0</v>
      </c>
      <c r="AA41" s="19">
        <v>56</v>
      </c>
      <c r="AB41" s="19">
        <v>0</v>
      </c>
      <c r="AC41" s="19">
        <v>85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271</v>
      </c>
      <c r="AJ41" s="19">
        <v>9</v>
      </c>
    </row>
    <row r="42" spans="2:36" ht="20.100000000000001" customHeight="1" thickBot="1" x14ac:dyDescent="0.25">
      <c r="B42" s="4" t="s">
        <v>225</v>
      </c>
      <c r="C42" s="19">
        <v>1</v>
      </c>
      <c r="D42" s="19">
        <v>0</v>
      </c>
      <c r="E42" s="19">
        <v>10</v>
      </c>
      <c r="F42" s="19">
        <v>0</v>
      </c>
      <c r="G42" s="19">
        <v>86</v>
      </c>
      <c r="H42" s="19">
        <v>5</v>
      </c>
      <c r="I42" s="19">
        <v>88</v>
      </c>
      <c r="J42" s="19">
        <v>5</v>
      </c>
      <c r="K42" s="19">
        <v>2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187</v>
      </c>
      <c r="R42" s="19">
        <v>10</v>
      </c>
      <c r="S42" s="19">
        <v>25</v>
      </c>
      <c r="T42" s="19">
        <v>0</v>
      </c>
      <c r="U42" s="19">
        <v>0</v>
      </c>
      <c r="V42" s="19">
        <v>0</v>
      </c>
      <c r="W42" s="19">
        <v>12</v>
      </c>
      <c r="X42" s="19">
        <v>0</v>
      </c>
      <c r="Y42" s="19">
        <v>0</v>
      </c>
      <c r="Z42" s="19">
        <v>0</v>
      </c>
      <c r="AA42" s="19">
        <v>7</v>
      </c>
      <c r="AB42" s="19">
        <v>0</v>
      </c>
      <c r="AC42" s="19">
        <v>36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80</v>
      </c>
      <c r="AJ42" s="19">
        <v>0</v>
      </c>
    </row>
    <row r="43" spans="2:36" ht="20.100000000000001" customHeight="1" thickBot="1" x14ac:dyDescent="0.25">
      <c r="B43" s="4" t="s">
        <v>226</v>
      </c>
      <c r="C43" s="19">
        <v>3</v>
      </c>
      <c r="D43" s="19">
        <v>1</v>
      </c>
      <c r="E43" s="19">
        <v>5</v>
      </c>
      <c r="F43" s="19">
        <v>0</v>
      </c>
      <c r="G43" s="19">
        <v>282</v>
      </c>
      <c r="H43" s="19">
        <v>36</v>
      </c>
      <c r="I43" s="19">
        <v>278</v>
      </c>
      <c r="J43" s="19">
        <v>36</v>
      </c>
      <c r="K43" s="19">
        <v>8</v>
      </c>
      <c r="L43" s="19">
        <v>1</v>
      </c>
      <c r="M43" s="19">
        <v>59</v>
      </c>
      <c r="N43" s="19">
        <v>4</v>
      </c>
      <c r="O43" s="19">
        <v>2</v>
      </c>
      <c r="P43" s="19">
        <v>0</v>
      </c>
      <c r="Q43" s="19">
        <v>637</v>
      </c>
      <c r="R43" s="19">
        <v>78</v>
      </c>
      <c r="S43" s="19">
        <v>125</v>
      </c>
      <c r="T43" s="19">
        <v>12</v>
      </c>
      <c r="U43" s="19">
        <v>9</v>
      </c>
      <c r="V43" s="19">
        <v>0</v>
      </c>
      <c r="W43" s="19">
        <v>50</v>
      </c>
      <c r="X43" s="19">
        <v>8</v>
      </c>
      <c r="Y43" s="19">
        <v>2</v>
      </c>
      <c r="Z43" s="19">
        <v>0</v>
      </c>
      <c r="AA43" s="19">
        <v>39</v>
      </c>
      <c r="AB43" s="19">
        <v>0</v>
      </c>
      <c r="AC43" s="19">
        <v>124</v>
      </c>
      <c r="AD43" s="19">
        <v>12</v>
      </c>
      <c r="AE43" s="19">
        <v>3</v>
      </c>
      <c r="AF43" s="19">
        <v>0</v>
      </c>
      <c r="AG43" s="19">
        <v>2</v>
      </c>
      <c r="AH43" s="19">
        <v>0</v>
      </c>
      <c r="AI43" s="19">
        <v>354</v>
      </c>
      <c r="AJ43" s="19">
        <v>32</v>
      </c>
    </row>
    <row r="44" spans="2:36" ht="20.100000000000001" customHeight="1" thickBot="1" x14ac:dyDescent="0.25">
      <c r="B44" s="4" t="s">
        <v>227</v>
      </c>
      <c r="C44" s="19">
        <v>40</v>
      </c>
      <c r="D44" s="19">
        <v>3</v>
      </c>
      <c r="E44" s="19">
        <v>60</v>
      </c>
      <c r="F44" s="19">
        <v>2</v>
      </c>
      <c r="G44" s="19">
        <v>1326</v>
      </c>
      <c r="H44" s="19">
        <v>85</v>
      </c>
      <c r="I44" s="19">
        <v>1401</v>
      </c>
      <c r="J44" s="19">
        <v>85</v>
      </c>
      <c r="K44" s="19">
        <v>189</v>
      </c>
      <c r="L44" s="19">
        <v>0</v>
      </c>
      <c r="M44" s="19">
        <v>315</v>
      </c>
      <c r="N44" s="19">
        <v>31</v>
      </c>
      <c r="O44" s="19">
        <v>71</v>
      </c>
      <c r="P44" s="19">
        <v>3</v>
      </c>
      <c r="Q44" s="19">
        <v>3402</v>
      </c>
      <c r="R44" s="19">
        <v>209</v>
      </c>
      <c r="S44" s="19">
        <v>229</v>
      </c>
      <c r="T44" s="19">
        <v>3</v>
      </c>
      <c r="U44" s="19">
        <v>33</v>
      </c>
      <c r="V44" s="19">
        <v>0</v>
      </c>
      <c r="W44" s="19">
        <v>267</v>
      </c>
      <c r="X44" s="19">
        <v>1</v>
      </c>
      <c r="Y44" s="19">
        <v>49</v>
      </c>
      <c r="Z44" s="19">
        <v>1</v>
      </c>
      <c r="AA44" s="19">
        <v>159</v>
      </c>
      <c r="AB44" s="19">
        <v>1</v>
      </c>
      <c r="AC44" s="19">
        <v>335</v>
      </c>
      <c r="AD44" s="19">
        <v>2</v>
      </c>
      <c r="AE44" s="19">
        <v>2</v>
      </c>
      <c r="AF44" s="19">
        <v>0</v>
      </c>
      <c r="AG44" s="19">
        <v>46</v>
      </c>
      <c r="AH44" s="19">
        <v>0</v>
      </c>
      <c r="AI44" s="19">
        <v>1120</v>
      </c>
      <c r="AJ44" s="19">
        <v>8</v>
      </c>
    </row>
    <row r="45" spans="2:36" ht="20.100000000000001" customHeight="1" thickBot="1" x14ac:dyDescent="0.25">
      <c r="B45" s="4" t="s">
        <v>228</v>
      </c>
      <c r="C45" s="19">
        <v>0</v>
      </c>
      <c r="D45" s="19">
        <v>0</v>
      </c>
      <c r="E45" s="19">
        <v>0</v>
      </c>
      <c r="F45" s="19">
        <v>1</v>
      </c>
      <c r="G45" s="19">
        <v>147</v>
      </c>
      <c r="H45" s="19">
        <v>1</v>
      </c>
      <c r="I45" s="19">
        <v>201</v>
      </c>
      <c r="J45" s="19">
        <v>1</v>
      </c>
      <c r="K45" s="19">
        <v>26</v>
      </c>
      <c r="L45" s="19">
        <v>0</v>
      </c>
      <c r="M45" s="19">
        <v>25</v>
      </c>
      <c r="N45" s="19">
        <v>1</v>
      </c>
      <c r="O45" s="19">
        <v>1</v>
      </c>
      <c r="P45" s="19">
        <v>0</v>
      </c>
      <c r="Q45" s="19">
        <v>400</v>
      </c>
      <c r="R45" s="19">
        <v>4</v>
      </c>
      <c r="S45" s="19">
        <v>19</v>
      </c>
      <c r="T45" s="19">
        <v>0</v>
      </c>
      <c r="U45" s="19">
        <v>0</v>
      </c>
      <c r="V45" s="19">
        <v>0</v>
      </c>
      <c r="W45" s="19">
        <v>42</v>
      </c>
      <c r="X45" s="19">
        <v>0</v>
      </c>
      <c r="Y45" s="19">
        <v>2</v>
      </c>
      <c r="Z45" s="19">
        <v>0</v>
      </c>
      <c r="AA45" s="19">
        <v>28</v>
      </c>
      <c r="AB45" s="19">
        <v>0</v>
      </c>
      <c r="AC45" s="19">
        <v>30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121</v>
      </c>
      <c r="AJ45" s="19">
        <v>0</v>
      </c>
    </row>
    <row r="46" spans="2:36" ht="20.100000000000001" customHeight="1" thickBot="1" x14ac:dyDescent="0.25">
      <c r="B46" s="4" t="s">
        <v>229</v>
      </c>
      <c r="C46" s="19">
        <v>2</v>
      </c>
      <c r="D46" s="19">
        <v>0</v>
      </c>
      <c r="E46" s="19">
        <v>0</v>
      </c>
      <c r="F46" s="19">
        <v>0</v>
      </c>
      <c r="G46" s="19">
        <v>166</v>
      </c>
      <c r="H46" s="19">
        <v>13</v>
      </c>
      <c r="I46" s="19">
        <v>158</v>
      </c>
      <c r="J46" s="19">
        <v>3</v>
      </c>
      <c r="K46" s="19">
        <v>6</v>
      </c>
      <c r="L46" s="19">
        <v>0</v>
      </c>
      <c r="M46" s="19">
        <v>11</v>
      </c>
      <c r="N46" s="19">
        <v>0</v>
      </c>
      <c r="O46" s="19">
        <v>4</v>
      </c>
      <c r="P46" s="19">
        <v>2</v>
      </c>
      <c r="Q46" s="19">
        <v>347</v>
      </c>
      <c r="R46" s="19">
        <v>18</v>
      </c>
      <c r="S46" s="19">
        <v>45</v>
      </c>
      <c r="T46" s="19">
        <v>0</v>
      </c>
      <c r="U46" s="19">
        <v>2</v>
      </c>
      <c r="V46" s="19">
        <v>0</v>
      </c>
      <c r="W46" s="19">
        <v>57</v>
      </c>
      <c r="X46" s="19">
        <v>0</v>
      </c>
      <c r="Y46" s="19">
        <v>0</v>
      </c>
      <c r="Z46" s="19">
        <v>0</v>
      </c>
      <c r="AA46" s="19">
        <v>45</v>
      </c>
      <c r="AB46" s="19">
        <v>0</v>
      </c>
      <c r="AC46" s="19">
        <v>37</v>
      </c>
      <c r="AD46" s="19">
        <v>1</v>
      </c>
      <c r="AE46" s="19">
        <v>0</v>
      </c>
      <c r="AF46" s="19">
        <v>0</v>
      </c>
      <c r="AG46" s="19">
        <v>1</v>
      </c>
      <c r="AH46" s="19">
        <v>0</v>
      </c>
      <c r="AI46" s="19">
        <v>187</v>
      </c>
      <c r="AJ46" s="19">
        <v>1</v>
      </c>
    </row>
    <row r="47" spans="2:36" ht="20.100000000000001" customHeight="1" thickBot="1" x14ac:dyDescent="0.25">
      <c r="B47" s="4" t="s">
        <v>230</v>
      </c>
      <c r="C47" s="19">
        <v>26</v>
      </c>
      <c r="D47" s="19">
        <v>3</v>
      </c>
      <c r="E47" s="19">
        <v>2</v>
      </c>
      <c r="F47" s="19">
        <v>4</v>
      </c>
      <c r="G47" s="19">
        <v>364</v>
      </c>
      <c r="H47" s="19">
        <v>54</v>
      </c>
      <c r="I47" s="19">
        <v>394</v>
      </c>
      <c r="J47" s="19">
        <v>54</v>
      </c>
      <c r="K47" s="19">
        <v>39</v>
      </c>
      <c r="L47" s="19">
        <v>0</v>
      </c>
      <c r="M47" s="19">
        <v>64</v>
      </c>
      <c r="N47" s="19">
        <v>1</v>
      </c>
      <c r="O47" s="19">
        <v>67</v>
      </c>
      <c r="P47" s="19">
        <v>0</v>
      </c>
      <c r="Q47" s="19">
        <v>956</v>
      </c>
      <c r="R47" s="19">
        <v>116</v>
      </c>
      <c r="S47" s="19">
        <v>44</v>
      </c>
      <c r="T47" s="19">
        <v>5</v>
      </c>
      <c r="U47" s="19">
        <v>0</v>
      </c>
      <c r="V47" s="19">
        <v>1</v>
      </c>
      <c r="W47" s="19">
        <v>45</v>
      </c>
      <c r="X47" s="19">
        <v>6</v>
      </c>
      <c r="Y47" s="19">
        <v>6</v>
      </c>
      <c r="Z47" s="19">
        <v>0</v>
      </c>
      <c r="AA47" s="19">
        <v>54</v>
      </c>
      <c r="AB47" s="19">
        <v>2</v>
      </c>
      <c r="AC47" s="19">
        <v>60</v>
      </c>
      <c r="AD47" s="19">
        <v>6</v>
      </c>
      <c r="AE47" s="19">
        <v>0</v>
      </c>
      <c r="AF47" s="19">
        <v>0</v>
      </c>
      <c r="AG47" s="19">
        <v>0</v>
      </c>
      <c r="AH47" s="19">
        <v>0</v>
      </c>
      <c r="AI47" s="19">
        <v>209</v>
      </c>
      <c r="AJ47" s="19">
        <v>20</v>
      </c>
    </row>
    <row r="48" spans="2:36" ht="20.100000000000001" customHeight="1" thickBot="1" x14ac:dyDescent="0.25">
      <c r="B48" s="4" t="s">
        <v>231</v>
      </c>
      <c r="C48" s="19">
        <v>59</v>
      </c>
      <c r="D48" s="19">
        <v>6</v>
      </c>
      <c r="E48" s="19">
        <v>205</v>
      </c>
      <c r="F48" s="19">
        <v>94</v>
      </c>
      <c r="G48" s="19">
        <v>1021</v>
      </c>
      <c r="H48" s="19">
        <v>142</v>
      </c>
      <c r="I48" s="19">
        <v>961</v>
      </c>
      <c r="J48" s="19">
        <v>141</v>
      </c>
      <c r="K48" s="19">
        <v>79</v>
      </c>
      <c r="L48" s="19">
        <v>0</v>
      </c>
      <c r="M48" s="19">
        <v>373</v>
      </c>
      <c r="N48" s="19">
        <v>96</v>
      </c>
      <c r="O48" s="19">
        <v>130</v>
      </c>
      <c r="P48" s="19">
        <v>0</v>
      </c>
      <c r="Q48" s="19">
        <v>2828</v>
      </c>
      <c r="R48" s="19">
        <v>479</v>
      </c>
      <c r="S48" s="19">
        <v>226</v>
      </c>
      <c r="T48" s="19">
        <v>0</v>
      </c>
      <c r="U48" s="19">
        <v>12</v>
      </c>
      <c r="V48" s="19">
        <v>0</v>
      </c>
      <c r="W48" s="19">
        <v>212</v>
      </c>
      <c r="X48" s="19">
        <v>5</v>
      </c>
      <c r="Y48" s="19">
        <v>5</v>
      </c>
      <c r="Z48" s="19">
        <v>0</v>
      </c>
      <c r="AA48" s="19">
        <v>185</v>
      </c>
      <c r="AB48" s="19">
        <v>1</v>
      </c>
      <c r="AC48" s="19">
        <v>328</v>
      </c>
      <c r="AD48" s="19">
        <v>1</v>
      </c>
      <c r="AE48" s="19">
        <v>8</v>
      </c>
      <c r="AF48" s="19">
        <v>0</v>
      </c>
      <c r="AG48" s="19">
        <v>98</v>
      </c>
      <c r="AH48" s="19">
        <v>0</v>
      </c>
      <c r="AI48" s="19">
        <v>1074</v>
      </c>
      <c r="AJ48" s="19">
        <v>7</v>
      </c>
    </row>
    <row r="49" spans="2:36" ht="20.100000000000001" customHeight="1" thickBot="1" x14ac:dyDescent="0.25">
      <c r="B49" s="4" t="s">
        <v>232</v>
      </c>
      <c r="C49" s="19">
        <v>10</v>
      </c>
      <c r="D49" s="19">
        <v>13</v>
      </c>
      <c r="E49" s="19">
        <v>0</v>
      </c>
      <c r="F49" s="19">
        <v>0</v>
      </c>
      <c r="G49" s="19">
        <v>386</v>
      </c>
      <c r="H49" s="19">
        <v>61</v>
      </c>
      <c r="I49" s="19">
        <v>390</v>
      </c>
      <c r="J49" s="19">
        <v>61</v>
      </c>
      <c r="K49" s="19">
        <v>2</v>
      </c>
      <c r="L49" s="19">
        <v>0</v>
      </c>
      <c r="M49" s="19">
        <v>23</v>
      </c>
      <c r="N49" s="19">
        <v>0</v>
      </c>
      <c r="O49" s="19">
        <v>19</v>
      </c>
      <c r="P49" s="19">
        <v>12</v>
      </c>
      <c r="Q49" s="19">
        <v>830</v>
      </c>
      <c r="R49" s="19">
        <v>147</v>
      </c>
      <c r="S49" s="19">
        <v>104</v>
      </c>
      <c r="T49" s="19">
        <v>15</v>
      </c>
      <c r="U49" s="19">
        <v>0</v>
      </c>
      <c r="V49" s="19">
        <v>0</v>
      </c>
      <c r="W49" s="19">
        <v>74</v>
      </c>
      <c r="X49" s="19">
        <v>2</v>
      </c>
      <c r="Y49" s="19">
        <v>0</v>
      </c>
      <c r="Z49" s="19">
        <v>0</v>
      </c>
      <c r="AA49" s="19">
        <v>22</v>
      </c>
      <c r="AB49" s="19">
        <v>15</v>
      </c>
      <c r="AC49" s="19">
        <v>125</v>
      </c>
      <c r="AD49" s="19">
        <v>21</v>
      </c>
      <c r="AE49" s="19">
        <v>5</v>
      </c>
      <c r="AF49" s="19">
        <v>0</v>
      </c>
      <c r="AG49" s="19">
        <v>6</v>
      </c>
      <c r="AH49" s="19">
        <v>11</v>
      </c>
      <c r="AI49" s="19">
        <v>336</v>
      </c>
      <c r="AJ49" s="19">
        <v>64</v>
      </c>
    </row>
    <row r="50" spans="2:36" ht="20.100000000000001" customHeight="1" thickBot="1" x14ac:dyDescent="0.25">
      <c r="B50" s="4" t="s">
        <v>233</v>
      </c>
      <c r="C50" s="19">
        <v>15</v>
      </c>
      <c r="D50" s="19">
        <v>84</v>
      </c>
      <c r="E50" s="19">
        <v>115</v>
      </c>
      <c r="F50" s="19">
        <v>311</v>
      </c>
      <c r="G50" s="19">
        <v>967</v>
      </c>
      <c r="H50" s="19">
        <v>659</v>
      </c>
      <c r="I50" s="19">
        <v>951</v>
      </c>
      <c r="J50" s="19">
        <v>548</v>
      </c>
      <c r="K50" s="19">
        <v>136</v>
      </c>
      <c r="L50" s="19">
        <v>105</v>
      </c>
      <c r="M50" s="19">
        <v>106</v>
      </c>
      <c r="N50" s="19">
        <v>240</v>
      </c>
      <c r="O50" s="19">
        <v>16</v>
      </c>
      <c r="P50" s="19">
        <v>8</v>
      </c>
      <c r="Q50" s="19">
        <v>2306</v>
      </c>
      <c r="R50" s="19">
        <v>1955</v>
      </c>
      <c r="S50" s="19">
        <v>253</v>
      </c>
      <c r="T50" s="19">
        <v>65</v>
      </c>
      <c r="U50" s="19">
        <v>63</v>
      </c>
      <c r="V50" s="19">
        <v>0</v>
      </c>
      <c r="W50" s="19">
        <v>278</v>
      </c>
      <c r="X50" s="19">
        <v>31</v>
      </c>
      <c r="Y50" s="19">
        <v>16</v>
      </c>
      <c r="Z50" s="19">
        <v>8</v>
      </c>
      <c r="AA50" s="19">
        <v>208</v>
      </c>
      <c r="AB50" s="19">
        <v>25</v>
      </c>
      <c r="AC50" s="19">
        <v>398</v>
      </c>
      <c r="AD50" s="19">
        <v>32</v>
      </c>
      <c r="AE50" s="19">
        <v>44</v>
      </c>
      <c r="AF50" s="19">
        <v>6</v>
      </c>
      <c r="AG50" s="19">
        <v>69</v>
      </c>
      <c r="AH50" s="19">
        <v>0</v>
      </c>
      <c r="AI50" s="19">
        <v>1329</v>
      </c>
      <c r="AJ50" s="19">
        <v>167</v>
      </c>
    </row>
    <row r="51" spans="2:36" ht="20.100000000000001" customHeight="1" thickBot="1" x14ac:dyDescent="0.25">
      <c r="B51" s="4" t="s">
        <v>234</v>
      </c>
      <c r="C51" s="19">
        <v>14</v>
      </c>
      <c r="D51" s="19">
        <v>1</v>
      </c>
      <c r="E51" s="19">
        <v>32</v>
      </c>
      <c r="F51" s="19">
        <v>7</v>
      </c>
      <c r="G51" s="19">
        <v>378</v>
      </c>
      <c r="H51" s="19">
        <v>17</v>
      </c>
      <c r="I51" s="19">
        <v>352</v>
      </c>
      <c r="J51" s="19">
        <v>10</v>
      </c>
      <c r="K51" s="19">
        <v>16</v>
      </c>
      <c r="L51" s="19">
        <v>0</v>
      </c>
      <c r="M51" s="19">
        <v>205</v>
      </c>
      <c r="N51" s="19">
        <v>0</v>
      </c>
      <c r="O51" s="19">
        <v>2</v>
      </c>
      <c r="P51" s="19">
        <v>0</v>
      </c>
      <c r="Q51" s="19">
        <v>999</v>
      </c>
      <c r="R51" s="19">
        <v>35</v>
      </c>
      <c r="S51" s="19">
        <v>57</v>
      </c>
      <c r="T51" s="19">
        <v>2</v>
      </c>
      <c r="U51" s="19">
        <v>5</v>
      </c>
      <c r="V51" s="19">
        <v>0</v>
      </c>
      <c r="W51" s="19">
        <v>50</v>
      </c>
      <c r="X51" s="19">
        <v>5</v>
      </c>
      <c r="Y51" s="19">
        <v>1</v>
      </c>
      <c r="Z51" s="19">
        <v>0</v>
      </c>
      <c r="AA51" s="19">
        <v>30</v>
      </c>
      <c r="AB51" s="19">
        <v>3</v>
      </c>
      <c r="AC51" s="19">
        <v>79</v>
      </c>
      <c r="AD51" s="19">
        <v>1</v>
      </c>
      <c r="AE51" s="19">
        <v>0</v>
      </c>
      <c r="AF51" s="19">
        <v>0</v>
      </c>
      <c r="AG51" s="19">
        <v>5</v>
      </c>
      <c r="AH51" s="19">
        <v>0</v>
      </c>
      <c r="AI51" s="19">
        <v>227</v>
      </c>
      <c r="AJ51" s="19">
        <v>11</v>
      </c>
    </row>
    <row r="52" spans="2:36" ht="20.100000000000001" customHeight="1" thickBot="1" x14ac:dyDescent="0.25">
      <c r="B52" s="4" t="s">
        <v>235</v>
      </c>
      <c r="C52" s="19">
        <v>2</v>
      </c>
      <c r="D52" s="19">
        <v>0</v>
      </c>
      <c r="E52" s="19">
        <v>20</v>
      </c>
      <c r="F52" s="19">
        <v>0</v>
      </c>
      <c r="G52" s="19">
        <v>131</v>
      </c>
      <c r="H52" s="19">
        <v>55</v>
      </c>
      <c r="I52" s="19">
        <v>131</v>
      </c>
      <c r="J52" s="19">
        <v>55</v>
      </c>
      <c r="K52" s="19">
        <v>8</v>
      </c>
      <c r="L52" s="19">
        <v>0</v>
      </c>
      <c r="M52" s="19">
        <v>15</v>
      </c>
      <c r="N52" s="19">
        <v>3</v>
      </c>
      <c r="O52" s="19">
        <v>0</v>
      </c>
      <c r="P52" s="19">
        <v>0</v>
      </c>
      <c r="Q52" s="19">
        <v>307</v>
      </c>
      <c r="R52" s="19">
        <v>113</v>
      </c>
      <c r="S52" s="19">
        <v>48</v>
      </c>
      <c r="T52" s="19">
        <v>11</v>
      </c>
      <c r="U52" s="19">
        <v>0</v>
      </c>
      <c r="V52" s="19">
        <v>0</v>
      </c>
      <c r="W52" s="19">
        <v>14</v>
      </c>
      <c r="X52" s="19">
        <v>5</v>
      </c>
      <c r="Y52" s="19">
        <v>0</v>
      </c>
      <c r="Z52" s="19">
        <v>2</v>
      </c>
      <c r="AA52" s="19">
        <v>15</v>
      </c>
      <c r="AB52" s="19">
        <v>0</v>
      </c>
      <c r="AC52" s="19">
        <v>38</v>
      </c>
      <c r="AD52" s="19">
        <v>19</v>
      </c>
      <c r="AE52" s="19">
        <v>0</v>
      </c>
      <c r="AF52" s="19">
        <v>0</v>
      </c>
      <c r="AG52" s="19">
        <v>2</v>
      </c>
      <c r="AH52" s="19">
        <v>1</v>
      </c>
      <c r="AI52" s="19">
        <v>117</v>
      </c>
      <c r="AJ52" s="19">
        <v>38</v>
      </c>
    </row>
    <row r="53" spans="2:36" ht="20.100000000000001" customHeight="1" thickBot="1" x14ac:dyDescent="0.25">
      <c r="B53" s="4" t="s">
        <v>236</v>
      </c>
      <c r="C53" s="19">
        <v>9</v>
      </c>
      <c r="D53" s="19">
        <v>3</v>
      </c>
      <c r="E53" s="19">
        <v>38</v>
      </c>
      <c r="F53" s="19">
        <v>3</v>
      </c>
      <c r="G53" s="19">
        <v>433</v>
      </c>
      <c r="H53" s="19">
        <v>29</v>
      </c>
      <c r="I53" s="19">
        <v>423</v>
      </c>
      <c r="J53" s="19">
        <v>29</v>
      </c>
      <c r="K53" s="19">
        <v>10</v>
      </c>
      <c r="L53" s="19">
        <v>3</v>
      </c>
      <c r="M53" s="19">
        <v>17</v>
      </c>
      <c r="N53" s="19">
        <v>14</v>
      </c>
      <c r="O53" s="19">
        <v>3</v>
      </c>
      <c r="P53" s="19">
        <v>7</v>
      </c>
      <c r="Q53" s="19">
        <v>933</v>
      </c>
      <c r="R53" s="19">
        <v>88</v>
      </c>
      <c r="S53" s="19">
        <v>62</v>
      </c>
      <c r="T53" s="19">
        <v>0</v>
      </c>
      <c r="U53" s="19">
        <v>15</v>
      </c>
      <c r="V53" s="19">
        <v>2</v>
      </c>
      <c r="W53" s="19">
        <v>75</v>
      </c>
      <c r="X53" s="19">
        <v>3</v>
      </c>
      <c r="Y53" s="19">
        <v>8</v>
      </c>
      <c r="Z53" s="19">
        <v>0</v>
      </c>
      <c r="AA53" s="19">
        <v>45</v>
      </c>
      <c r="AB53" s="19">
        <v>2</v>
      </c>
      <c r="AC53" s="19">
        <v>70</v>
      </c>
      <c r="AD53" s="19">
        <v>4</v>
      </c>
      <c r="AE53" s="19">
        <v>0</v>
      </c>
      <c r="AF53" s="19">
        <v>0</v>
      </c>
      <c r="AG53" s="19">
        <v>3</v>
      </c>
      <c r="AH53" s="19">
        <v>0</v>
      </c>
      <c r="AI53" s="19">
        <v>278</v>
      </c>
      <c r="AJ53" s="19">
        <v>11</v>
      </c>
    </row>
    <row r="54" spans="2:36" ht="20.100000000000001" customHeight="1" thickBot="1" x14ac:dyDescent="0.25">
      <c r="B54" s="4" t="s">
        <v>237</v>
      </c>
      <c r="C54" s="19">
        <v>2</v>
      </c>
      <c r="D54" s="19">
        <v>1</v>
      </c>
      <c r="E54" s="19">
        <v>15</v>
      </c>
      <c r="F54" s="19">
        <v>0</v>
      </c>
      <c r="G54" s="19">
        <v>97</v>
      </c>
      <c r="H54" s="19">
        <v>14</v>
      </c>
      <c r="I54" s="19">
        <v>111</v>
      </c>
      <c r="J54" s="19">
        <v>10</v>
      </c>
      <c r="K54" s="19">
        <v>33</v>
      </c>
      <c r="L54" s="19">
        <v>0</v>
      </c>
      <c r="M54" s="19">
        <v>0</v>
      </c>
      <c r="N54" s="19">
        <v>0</v>
      </c>
      <c r="O54" s="19">
        <v>2</v>
      </c>
      <c r="P54" s="19">
        <v>0</v>
      </c>
      <c r="Q54" s="19">
        <v>260</v>
      </c>
      <c r="R54" s="19">
        <v>25</v>
      </c>
      <c r="S54" s="19">
        <v>17</v>
      </c>
      <c r="T54" s="19">
        <v>0</v>
      </c>
      <c r="U54" s="19">
        <v>0</v>
      </c>
      <c r="V54" s="19">
        <v>0</v>
      </c>
      <c r="W54" s="19">
        <v>9</v>
      </c>
      <c r="X54" s="19">
        <v>0</v>
      </c>
      <c r="Y54" s="19">
        <v>1</v>
      </c>
      <c r="Z54" s="19">
        <v>0</v>
      </c>
      <c r="AA54" s="19">
        <v>5</v>
      </c>
      <c r="AB54" s="19">
        <v>0</v>
      </c>
      <c r="AC54" s="19">
        <v>20</v>
      </c>
      <c r="AD54" s="19">
        <v>0</v>
      </c>
      <c r="AE54" s="19">
        <v>1</v>
      </c>
      <c r="AF54" s="19">
        <v>0</v>
      </c>
      <c r="AG54" s="19">
        <v>0</v>
      </c>
      <c r="AH54" s="19">
        <v>0</v>
      </c>
      <c r="AI54" s="19">
        <v>53</v>
      </c>
      <c r="AJ54" s="19">
        <v>0</v>
      </c>
    </row>
    <row r="55" spans="2:36" ht="20.100000000000001" customHeight="1" thickBot="1" x14ac:dyDescent="0.25">
      <c r="B55" s="4" t="s">
        <v>238</v>
      </c>
      <c r="C55" s="19">
        <v>1</v>
      </c>
      <c r="D55" s="19">
        <v>2</v>
      </c>
      <c r="E55" s="19">
        <v>6</v>
      </c>
      <c r="F55" s="19">
        <v>0</v>
      </c>
      <c r="G55" s="19">
        <v>107</v>
      </c>
      <c r="H55" s="19">
        <v>18</v>
      </c>
      <c r="I55" s="19">
        <v>105</v>
      </c>
      <c r="J55" s="19">
        <v>22</v>
      </c>
      <c r="K55" s="19">
        <v>0</v>
      </c>
      <c r="L55" s="19">
        <v>0</v>
      </c>
      <c r="M55" s="19">
        <v>0</v>
      </c>
      <c r="N55" s="19">
        <v>0</v>
      </c>
      <c r="O55" s="19">
        <v>3</v>
      </c>
      <c r="P55" s="19">
        <v>0</v>
      </c>
      <c r="Q55" s="19">
        <v>222</v>
      </c>
      <c r="R55" s="19">
        <v>42</v>
      </c>
      <c r="S55" s="19">
        <v>18</v>
      </c>
      <c r="T55" s="19">
        <v>1</v>
      </c>
      <c r="U55" s="19">
        <v>5</v>
      </c>
      <c r="V55" s="19">
        <v>0</v>
      </c>
      <c r="W55" s="19">
        <v>20</v>
      </c>
      <c r="X55" s="19">
        <v>1</v>
      </c>
      <c r="Y55" s="19">
        <v>4</v>
      </c>
      <c r="Z55" s="19">
        <v>0</v>
      </c>
      <c r="AA55" s="19">
        <v>11</v>
      </c>
      <c r="AB55" s="19">
        <v>0</v>
      </c>
      <c r="AC55" s="19">
        <v>28</v>
      </c>
      <c r="AD55" s="19">
        <v>1</v>
      </c>
      <c r="AE55" s="19">
        <v>0</v>
      </c>
      <c r="AF55" s="19">
        <v>0</v>
      </c>
      <c r="AG55" s="19">
        <v>2</v>
      </c>
      <c r="AH55" s="19">
        <v>0</v>
      </c>
      <c r="AI55" s="19">
        <v>88</v>
      </c>
      <c r="AJ55" s="19">
        <v>3</v>
      </c>
    </row>
    <row r="56" spans="2:36" ht="20.100000000000001" customHeight="1" thickBot="1" x14ac:dyDescent="0.25">
      <c r="B56" s="4" t="s">
        <v>239</v>
      </c>
      <c r="C56" s="19">
        <v>2</v>
      </c>
      <c r="D56" s="19">
        <v>1</v>
      </c>
      <c r="E56" s="19">
        <v>2</v>
      </c>
      <c r="F56" s="19">
        <v>3</v>
      </c>
      <c r="G56" s="19">
        <v>321</v>
      </c>
      <c r="H56" s="19">
        <v>52</v>
      </c>
      <c r="I56" s="19">
        <v>328</v>
      </c>
      <c r="J56" s="19">
        <v>49</v>
      </c>
      <c r="K56" s="19">
        <v>21</v>
      </c>
      <c r="L56" s="19">
        <v>3</v>
      </c>
      <c r="M56" s="19">
        <v>48</v>
      </c>
      <c r="N56" s="19">
        <v>32</v>
      </c>
      <c r="O56" s="19">
        <v>4</v>
      </c>
      <c r="P56" s="19">
        <v>3</v>
      </c>
      <c r="Q56" s="19">
        <v>726</v>
      </c>
      <c r="R56" s="19">
        <v>143</v>
      </c>
      <c r="S56" s="19">
        <v>9</v>
      </c>
      <c r="T56" s="19">
        <v>1</v>
      </c>
      <c r="U56" s="19">
        <v>2</v>
      </c>
      <c r="V56" s="19">
        <v>0</v>
      </c>
      <c r="W56" s="19">
        <v>28</v>
      </c>
      <c r="X56" s="19">
        <v>1</v>
      </c>
      <c r="Y56" s="19">
        <v>0</v>
      </c>
      <c r="Z56" s="19">
        <v>2</v>
      </c>
      <c r="AA56" s="19">
        <v>3</v>
      </c>
      <c r="AB56" s="19">
        <v>5</v>
      </c>
      <c r="AC56" s="19">
        <v>33</v>
      </c>
      <c r="AD56" s="19">
        <v>2</v>
      </c>
      <c r="AE56" s="19">
        <v>0</v>
      </c>
      <c r="AF56" s="19">
        <v>0</v>
      </c>
      <c r="AG56" s="19">
        <v>18</v>
      </c>
      <c r="AH56" s="19">
        <v>1</v>
      </c>
      <c r="AI56" s="19">
        <v>93</v>
      </c>
      <c r="AJ56" s="19">
        <v>12</v>
      </c>
    </row>
    <row r="57" spans="2:36" ht="20.100000000000001" customHeight="1" thickBot="1" x14ac:dyDescent="0.25">
      <c r="B57" s="4" t="s">
        <v>240</v>
      </c>
      <c r="C57" s="19">
        <v>38</v>
      </c>
      <c r="D57" s="19">
        <v>25</v>
      </c>
      <c r="E57" s="19">
        <v>314</v>
      </c>
      <c r="F57" s="19">
        <v>16</v>
      </c>
      <c r="G57" s="19">
        <v>1942</v>
      </c>
      <c r="H57" s="19">
        <v>289</v>
      </c>
      <c r="I57" s="19">
        <v>1962</v>
      </c>
      <c r="J57" s="19">
        <v>303</v>
      </c>
      <c r="K57" s="19">
        <v>348</v>
      </c>
      <c r="L57" s="19">
        <v>26</v>
      </c>
      <c r="M57" s="19">
        <v>221</v>
      </c>
      <c r="N57" s="19">
        <v>16</v>
      </c>
      <c r="O57" s="19">
        <v>193</v>
      </c>
      <c r="P57" s="19">
        <v>8</v>
      </c>
      <c r="Q57" s="19">
        <v>5018</v>
      </c>
      <c r="R57" s="19">
        <v>683</v>
      </c>
      <c r="S57" s="19">
        <v>372</v>
      </c>
      <c r="T57" s="19">
        <v>9</v>
      </c>
      <c r="U57" s="19">
        <v>21</v>
      </c>
      <c r="V57" s="19">
        <v>0</v>
      </c>
      <c r="W57" s="19">
        <v>388</v>
      </c>
      <c r="X57" s="19">
        <v>11</v>
      </c>
      <c r="Y57" s="19">
        <v>62</v>
      </c>
      <c r="Z57" s="19">
        <v>4</v>
      </c>
      <c r="AA57" s="19">
        <v>241</v>
      </c>
      <c r="AB57" s="19">
        <v>9</v>
      </c>
      <c r="AC57" s="19">
        <v>509</v>
      </c>
      <c r="AD57" s="19">
        <v>12</v>
      </c>
      <c r="AE57" s="19">
        <v>14</v>
      </c>
      <c r="AF57" s="19">
        <v>0</v>
      </c>
      <c r="AG57" s="19">
        <v>122</v>
      </c>
      <c r="AH57" s="19">
        <v>0</v>
      </c>
      <c r="AI57" s="19">
        <v>1729</v>
      </c>
      <c r="AJ57" s="19">
        <v>45</v>
      </c>
    </row>
    <row r="58" spans="2:36" ht="20.100000000000001" customHeight="1" thickBot="1" x14ac:dyDescent="0.25">
      <c r="B58" s="4" t="s">
        <v>241</v>
      </c>
      <c r="C58" s="19">
        <v>28</v>
      </c>
      <c r="D58" s="19">
        <v>66</v>
      </c>
      <c r="E58" s="19">
        <v>258</v>
      </c>
      <c r="F58" s="19">
        <v>82</v>
      </c>
      <c r="G58" s="19">
        <v>728</v>
      </c>
      <c r="H58" s="19">
        <v>416</v>
      </c>
      <c r="I58" s="19">
        <v>709</v>
      </c>
      <c r="J58" s="19">
        <v>429</v>
      </c>
      <c r="K58" s="19">
        <v>101</v>
      </c>
      <c r="L58" s="19">
        <v>15</v>
      </c>
      <c r="M58" s="19">
        <v>465</v>
      </c>
      <c r="N58" s="19">
        <v>352</v>
      </c>
      <c r="O58" s="19">
        <v>57</v>
      </c>
      <c r="P58" s="19">
        <v>27</v>
      </c>
      <c r="Q58" s="19">
        <v>2346</v>
      </c>
      <c r="R58" s="19">
        <v>1387</v>
      </c>
      <c r="S58" s="19">
        <v>156</v>
      </c>
      <c r="T58" s="19">
        <v>65</v>
      </c>
      <c r="U58" s="19">
        <v>52</v>
      </c>
      <c r="V58" s="19">
        <v>1</v>
      </c>
      <c r="W58" s="19">
        <v>143</v>
      </c>
      <c r="X58" s="19">
        <v>79</v>
      </c>
      <c r="Y58" s="19">
        <v>48</v>
      </c>
      <c r="Z58" s="19">
        <v>2</v>
      </c>
      <c r="AA58" s="19">
        <v>106</v>
      </c>
      <c r="AB58" s="19">
        <v>5</v>
      </c>
      <c r="AC58" s="19">
        <v>203</v>
      </c>
      <c r="AD58" s="19">
        <v>105</v>
      </c>
      <c r="AE58" s="19">
        <v>1</v>
      </c>
      <c r="AF58" s="19">
        <v>0</v>
      </c>
      <c r="AG58" s="19">
        <v>58</v>
      </c>
      <c r="AH58" s="19">
        <v>95</v>
      </c>
      <c r="AI58" s="19">
        <v>767</v>
      </c>
      <c r="AJ58" s="19">
        <v>352</v>
      </c>
    </row>
    <row r="59" spans="2:36" ht="20.100000000000001" customHeight="1" thickBot="1" x14ac:dyDescent="0.25">
      <c r="B59" s="4" t="s">
        <v>242</v>
      </c>
      <c r="C59" s="19">
        <v>2</v>
      </c>
      <c r="D59" s="19">
        <v>5</v>
      </c>
      <c r="E59" s="19">
        <v>37</v>
      </c>
      <c r="F59" s="19">
        <v>3</v>
      </c>
      <c r="G59" s="19">
        <v>172</v>
      </c>
      <c r="H59" s="19">
        <v>17</v>
      </c>
      <c r="I59" s="19">
        <v>212</v>
      </c>
      <c r="J59" s="19">
        <v>14</v>
      </c>
      <c r="K59" s="19">
        <v>43</v>
      </c>
      <c r="L59" s="19">
        <v>0</v>
      </c>
      <c r="M59" s="19">
        <v>22</v>
      </c>
      <c r="N59" s="19">
        <v>3</v>
      </c>
      <c r="O59" s="19">
        <v>2</v>
      </c>
      <c r="P59" s="19">
        <v>2</v>
      </c>
      <c r="Q59" s="19">
        <v>490</v>
      </c>
      <c r="R59" s="19">
        <v>44</v>
      </c>
      <c r="S59" s="19">
        <v>21</v>
      </c>
      <c r="T59" s="19">
        <v>0</v>
      </c>
      <c r="U59" s="19">
        <v>0</v>
      </c>
      <c r="V59" s="19">
        <v>0</v>
      </c>
      <c r="W59" s="19">
        <v>26</v>
      </c>
      <c r="X59" s="19">
        <v>0</v>
      </c>
      <c r="Y59" s="19">
        <v>0</v>
      </c>
      <c r="Z59" s="19">
        <v>0</v>
      </c>
      <c r="AA59" s="19">
        <v>11</v>
      </c>
      <c r="AB59" s="19">
        <v>0</v>
      </c>
      <c r="AC59" s="19">
        <v>30</v>
      </c>
      <c r="AD59" s="19">
        <v>0</v>
      </c>
      <c r="AE59" s="19">
        <v>9</v>
      </c>
      <c r="AF59" s="19">
        <v>0</v>
      </c>
      <c r="AG59" s="19">
        <v>7</v>
      </c>
      <c r="AH59" s="19">
        <v>0</v>
      </c>
      <c r="AI59" s="19">
        <v>104</v>
      </c>
      <c r="AJ59" s="19">
        <v>0</v>
      </c>
    </row>
    <row r="60" spans="2:36" ht="20.100000000000001" customHeight="1" thickBot="1" x14ac:dyDescent="0.25">
      <c r="B60" s="4" t="s">
        <v>243</v>
      </c>
      <c r="C60" s="19">
        <v>0</v>
      </c>
      <c r="D60" s="19">
        <v>0</v>
      </c>
      <c r="E60" s="19">
        <v>0</v>
      </c>
      <c r="F60" s="19">
        <v>0</v>
      </c>
      <c r="G60" s="19">
        <v>145</v>
      </c>
      <c r="H60" s="19">
        <v>10</v>
      </c>
      <c r="I60" s="19">
        <v>145</v>
      </c>
      <c r="J60" s="19">
        <v>10</v>
      </c>
      <c r="K60" s="19">
        <v>0</v>
      </c>
      <c r="L60" s="19">
        <v>0</v>
      </c>
      <c r="M60" s="19">
        <v>3</v>
      </c>
      <c r="N60" s="19">
        <v>10</v>
      </c>
      <c r="O60" s="19">
        <v>0</v>
      </c>
      <c r="P60" s="19">
        <v>0</v>
      </c>
      <c r="Q60" s="19">
        <v>293</v>
      </c>
      <c r="R60" s="19">
        <v>30</v>
      </c>
      <c r="S60" s="19">
        <v>3</v>
      </c>
      <c r="T60" s="19">
        <v>0</v>
      </c>
      <c r="U60" s="19">
        <v>0</v>
      </c>
      <c r="V60" s="19">
        <v>0</v>
      </c>
      <c r="W60" s="19">
        <v>29</v>
      </c>
      <c r="X60" s="19">
        <v>0</v>
      </c>
      <c r="Y60" s="19">
        <v>2</v>
      </c>
      <c r="Z60" s="19">
        <v>0</v>
      </c>
      <c r="AA60" s="19">
        <v>29</v>
      </c>
      <c r="AB60" s="19">
        <v>0</v>
      </c>
      <c r="AC60" s="19">
        <v>32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95</v>
      </c>
      <c r="AJ60" s="19">
        <v>0</v>
      </c>
    </row>
    <row r="61" spans="2:36" ht="20.100000000000001" customHeight="1" thickBot="1" x14ac:dyDescent="0.25">
      <c r="B61" s="4" t="s">
        <v>269</v>
      </c>
      <c r="C61" s="19">
        <v>5</v>
      </c>
      <c r="D61" s="19">
        <v>0</v>
      </c>
      <c r="E61" s="19">
        <v>41</v>
      </c>
      <c r="F61" s="19">
        <v>13</v>
      </c>
      <c r="G61" s="19">
        <v>174</v>
      </c>
      <c r="H61" s="19">
        <v>21</v>
      </c>
      <c r="I61" s="19">
        <v>170</v>
      </c>
      <c r="J61" s="19">
        <v>25</v>
      </c>
      <c r="K61" s="19">
        <v>29</v>
      </c>
      <c r="L61" s="19">
        <v>7</v>
      </c>
      <c r="M61" s="19">
        <v>34</v>
      </c>
      <c r="N61" s="19">
        <v>7</v>
      </c>
      <c r="O61" s="19">
        <v>0</v>
      </c>
      <c r="P61" s="19">
        <v>0</v>
      </c>
      <c r="Q61" s="19">
        <v>453</v>
      </c>
      <c r="R61" s="19">
        <v>73</v>
      </c>
      <c r="S61" s="19">
        <v>73</v>
      </c>
      <c r="T61" s="19">
        <v>0</v>
      </c>
      <c r="U61" s="19">
        <v>1</v>
      </c>
      <c r="V61" s="19">
        <v>5</v>
      </c>
      <c r="W61" s="19">
        <v>51</v>
      </c>
      <c r="X61" s="19">
        <v>0</v>
      </c>
      <c r="Y61" s="19">
        <v>10</v>
      </c>
      <c r="Z61" s="19">
        <v>0</v>
      </c>
      <c r="AA61" s="19">
        <v>48</v>
      </c>
      <c r="AB61" s="19">
        <v>0</v>
      </c>
      <c r="AC61" s="19">
        <v>82</v>
      </c>
      <c r="AD61" s="19">
        <v>2</v>
      </c>
      <c r="AE61" s="19">
        <v>2</v>
      </c>
      <c r="AF61" s="19">
        <v>0</v>
      </c>
      <c r="AG61" s="19">
        <v>8</v>
      </c>
      <c r="AH61" s="19">
        <v>0</v>
      </c>
      <c r="AI61" s="19">
        <v>275</v>
      </c>
      <c r="AJ61" s="19">
        <v>7</v>
      </c>
    </row>
    <row r="62" spans="2:36" ht="20.100000000000001" customHeight="1" thickBot="1" x14ac:dyDescent="0.25">
      <c r="B62" s="4" t="s">
        <v>245</v>
      </c>
      <c r="C62" s="19">
        <v>10</v>
      </c>
      <c r="D62" s="19">
        <v>0</v>
      </c>
      <c r="E62" s="19">
        <v>13</v>
      </c>
      <c r="F62" s="19">
        <v>0</v>
      </c>
      <c r="G62" s="19">
        <v>311</v>
      </c>
      <c r="H62" s="19">
        <v>50</v>
      </c>
      <c r="I62" s="19">
        <v>294</v>
      </c>
      <c r="J62" s="19">
        <v>53</v>
      </c>
      <c r="K62" s="19">
        <v>14</v>
      </c>
      <c r="L62" s="19">
        <v>3</v>
      </c>
      <c r="M62" s="19">
        <v>51</v>
      </c>
      <c r="N62" s="19">
        <v>0</v>
      </c>
      <c r="O62" s="19">
        <v>4</v>
      </c>
      <c r="P62" s="19">
        <v>0</v>
      </c>
      <c r="Q62" s="19">
        <v>697</v>
      </c>
      <c r="R62" s="19">
        <v>106</v>
      </c>
      <c r="S62" s="19">
        <v>39</v>
      </c>
      <c r="T62" s="19">
        <v>0</v>
      </c>
      <c r="U62" s="19">
        <v>2</v>
      </c>
      <c r="V62" s="19">
        <v>0</v>
      </c>
      <c r="W62" s="19">
        <v>35</v>
      </c>
      <c r="X62" s="19">
        <v>0</v>
      </c>
      <c r="Y62" s="19">
        <v>26</v>
      </c>
      <c r="Z62" s="19">
        <v>0</v>
      </c>
      <c r="AA62" s="19">
        <v>50</v>
      </c>
      <c r="AB62" s="19">
        <v>1</v>
      </c>
      <c r="AC62" s="19">
        <v>59</v>
      </c>
      <c r="AD62" s="19">
        <v>1</v>
      </c>
      <c r="AE62" s="19">
        <v>0</v>
      </c>
      <c r="AF62" s="19">
        <v>0</v>
      </c>
      <c r="AG62" s="19">
        <v>5</v>
      </c>
      <c r="AH62" s="19">
        <v>1</v>
      </c>
      <c r="AI62" s="19">
        <v>216</v>
      </c>
      <c r="AJ62" s="19">
        <v>3</v>
      </c>
    </row>
    <row r="63" spans="2:36" ht="20.100000000000001" customHeight="1" thickBot="1" x14ac:dyDescent="0.25">
      <c r="B63" s="4" t="s">
        <v>246</v>
      </c>
      <c r="C63" s="19">
        <v>2</v>
      </c>
      <c r="D63" s="19">
        <v>1</v>
      </c>
      <c r="E63" s="19">
        <v>146</v>
      </c>
      <c r="F63" s="19">
        <v>0</v>
      </c>
      <c r="G63" s="19">
        <v>196</v>
      </c>
      <c r="H63" s="19">
        <v>0</v>
      </c>
      <c r="I63" s="19">
        <v>192</v>
      </c>
      <c r="J63" s="19">
        <v>0</v>
      </c>
      <c r="K63" s="19">
        <v>4</v>
      </c>
      <c r="L63" s="19">
        <v>0</v>
      </c>
      <c r="M63" s="19">
        <v>43</v>
      </c>
      <c r="N63" s="19">
        <v>0</v>
      </c>
      <c r="O63" s="19">
        <v>38</v>
      </c>
      <c r="P63" s="19">
        <v>0</v>
      </c>
      <c r="Q63" s="19">
        <v>621</v>
      </c>
      <c r="R63" s="19">
        <v>1</v>
      </c>
      <c r="S63" s="19">
        <v>69</v>
      </c>
      <c r="T63" s="19">
        <v>0</v>
      </c>
      <c r="U63" s="19">
        <v>0</v>
      </c>
      <c r="V63" s="19">
        <v>0</v>
      </c>
      <c r="W63" s="19">
        <v>125</v>
      </c>
      <c r="X63" s="19">
        <v>2</v>
      </c>
      <c r="Y63" s="19">
        <v>0</v>
      </c>
      <c r="Z63" s="19">
        <v>0</v>
      </c>
      <c r="AA63" s="19">
        <v>7</v>
      </c>
      <c r="AB63" s="19">
        <v>5</v>
      </c>
      <c r="AC63" s="19">
        <v>131</v>
      </c>
      <c r="AD63" s="19">
        <v>5</v>
      </c>
      <c r="AE63" s="19">
        <v>0</v>
      </c>
      <c r="AF63" s="19">
        <v>0</v>
      </c>
      <c r="AG63" s="19">
        <v>0</v>
      </c>
      <c r="AH63" s="19">
        <v>5</v>
      </c>
      <c r="AI63" s="19">
        <v>332</v>
      </c>
      <c r="AJ63" s="19">
        <v>17</v>
      </c>
    </row>
    <row r="64" spans="2:36" ht="20.100000000000001" customHeight="1" thickBot="1" x14ac:dyDescent="0.25">
      <c r="B64" s="7" t="s">
        <v>22</v>
      </c>
      <c r="C64" s="9">
        <f>SUM(C14:C63)</f>
        <v>740</v>
      </c>
      <c r="D64" s="9">
        <f t="shared" ref="D64:AJ64" si="0">SUM(D14:D63)</f>
        <v>424</v>
      </c>
      <c r="E64" s="9">
        <f t="shared" si="0"/>
        <v>2105</v>
      </c>
      <c r="F64" s="9">
        <f t="shared" si="0"/>
        <v>775</v>
      </c>
      <c r="G64" s="9">
        <f t="shared" si="0"/>
        <v>17906</v>
      </c>
      <c r="H64" s="9">
        <f t="shared" si="0"/>
        <v>4939</v>
      </c>
      <c r="I64" s="9">
        <f t="shared" si="0"/>
        <v>18222</v>
      </c>
      <c r="J64" s="9">
        <f t="shared" si="0"/>
        <v>4729</v>
      </c>
      <c r="K64" s="9">
        <f t="shared" si="0"/>
        <v>2200</v>
      </c>
      <c r="L64" s="9">
        <f t="shared" si="0"/>
        <v>389</v>
      </c>
      <c r="M64" s="9">
        <f t="shared" si="0"/>
        <v>3997</v>
      </c>
      <c r="N64" s="9">
        <f t="shared" si="0"/>
        <v>1157</v>
      </c>
      <c r="O64" s="9">
        <f t="shared" si="0"/>
        <v>1181</v>
      </c>
      <c r="P64" s="9">
        <f t="shared" si="0"/>
        <v>394</v>
      </c>
      <c r="Q64" s="9">
        <f t="shared" si="0"/>
        <v>46351</v>
      </c>
      <c r="R64" s="9">
        <f t="shared" si="0"/>
        <v>12807</v>
      </c>
      <c r="S64" s="9">
        <f t="shared" si="0"/>
        <v>3647</v>
      </c>
      <c r="T64" s="9">
        <f t="shared" si="0"/>
        <v>265</v>
      </c>
      <c r="U64" s="9">
        <f t="shared" si="0"/>
        <v>612</v>
      </c>
      <c r="V64" s="9">
        <f t="shared" si="0"/>
        <v>74</v>
      </c>
      <c r="W64" s="9">
        <f t="shared" si="0"/>
        <v>3641</v>
      </c>
      <c r="X64" s="9">
        <f t="shared" si="0"/>
        <v>270</v>
      </c>
      <c r="Y64" s="9">
        <f t="shared" si="0"/>
        <v>428</v>
      </c>
      <c r="Z64" s="9">
        <f t="shared" si="0"/>
        <v>38</v>
      </c>
      <c r="AA64" s="9">
        <f t="shared" si="0"/>
        <v>2410</v>
      </c>
      <c r="AB64" s="9">
        <f t="shared" si="0"/>
        <v>173</v>
      </c>
      <c r="AC64" s="9">
        <f t="shared" si="0"/>
        <v>5530</v>
      </c>
      <c r="AD64" s="9">
        <f t="shared" si="0"/>
        <v>409</v>
      </c>
      <c r="AE64" s="9">
        <f t="shared" si="0"/>
        <v>121</v>
      </c>
      <c r="AF64" s="9">
        <f t="shared" si="0"/>
        <v>10</v>
      </c>
      <c r="AG64" s="9">
        <f t="shared" si="0"/>
        <v>1336</v>
      </c>
      <c r="AH64" s="9">
        <f t="shared" si="0"/>
        <v>163</v>
      </c>
      <c r="AI64" s="9">
        <f t="shared" si="0"/>
        <v>17725</v>
      </c>
      <c r="AJ64" s="9">
        <f t="shared" si="0"/>
        <v>1402</v>
      </c>
    </row>
    <row r="65" spans="3:3" x14ac:dyDescent="0.2">
      <c r="C65" s="49"/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2:J68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8" width="17.125" customWidth="1"/>
    <col min="9" max="9" width="18.125" bestFit="1" customWidth="1"/>
    <col min="10" max="10" width="21.125" bestFit="1" customWidth="1"/>
    <col min="15" max="15" width="12.75" customWidth="1"/>
  </cols>
  <sheetData>
    <row r="12" spans="2:10" ht="41.25" customHeight="1" x14ac:dyDescent="0.2">
      <c r="C12" s="98" t="s">
        <v>274</v>
      </c>
      <c r="D12" s="99"/>
      <c r="E12" s="99"/>
      <c r="F12" s="99"/>
      <c r="G12" s="99"/>
      <c r="H12" s="99"/>
      <c r="I12" s="99"/>
      <c r="J12" s="99"/>
    </row>
    <row r="13" spans="2:10" ht="72" thickBot="1" x14ac:dyDescent="0.25">
      <c r="C13" s="22" t="s">
        <v>294</v>
      </c>
      <c r="D13" s="34" t="s">
        <v>193</v>
      </c>
      <c r="E13" s="34" t="s">
        <v>194</v>
      </c>
      <c r="F13" s="34" t="s">
        <v>195</v>
      </c>
      <c r="G13" s="34" t="s">
        <v>196</v>
      </c>
      <c r="H13" s="22" t="s">
        <v>290</v>
      </c>
      <c r="I13" s="34" t="s">
        <v>275</v>
      </c>
      <c r="J13" s="34" t="s">
        <v>276</v>
      </c>
    </row>
    <row r="14" spans="2:10" ht="20.100000000000001" customHeight="1" thickBot="1" x14ac:dyDescent="0.25">
      <c r="B14" s="3" t="s">
        <v>197</v>
      </c>
      <c r="C14" s="18">
        <v>1268</v>
      </c>
      <c r="D14" s="18">
        <v>530</v>
      </c>
      <c r="E14" s="18">
        <v>3</v>
      </c>
      <c r="F14" s="18">
        <v>731</v>
      </c>
      <c r="G14" s="18">
        <v>4</v>
      </c>
      <c r="H14" s="18">
        <v>0</v>
      </c>
      <c r="I14" s="18">
        <v>610</v>
      </c>
      <c r="J14" s="18">
        <v>658</v>
      </c>
    </row>
    <row r="15" spans="2:10" ht="20.100000000000001" customHeight="1" thickBot="1" x14ac:dyDescent="0.25">
      <c r="B15" s="4" t="s">
        <v>198</v>
      </c>
      <c r="C15" s="19">
        <v>968</v>
      </c>
      <c r="D15" s="19">
        <v>848</v>
      </c>
      <c r="E15" s="19">
        <v>0</v>
      </c>
      <c r="F15" s="19">
        <v>120</v>
      </c>
      <c r="G15" s="19">
        <v>0</v>
      </c>
      <c r="H15" s="19">
        <v>17</v>
      </c>
      <c r="I15" s="19">
        <v>853</v>
      </c>
      <c r="J15" s="19">
        <v>115</v>
      </c>
    </row>
    <row r="16" spans="2:10" ht="20.100000000000001" customHeight="1" thickBot="1" x14ac:dyDescent="0.25">
      <c r="B16" s="4" t="s">
        <v>199</v>
      </c>
      <c r="C16" s="19">
        <v>456</v>
      </c>
      <c r="D16" s="19">
        <v>371</v>
      </c>
      <c r="E16" s="19">
        <v>7</v>
      </c>
      <c r="F16" s="19">
        <v>78</v>
      </c>
      <c r="G16" s="19">
        <v>0</v>
      </c>
      <c r="H16" s="19">
        <v>5</v>
      </c>
      <c r="I16" s="19">
        <v>385</v>
      </c>
      <c r="J16" s="19">
        <v>71</v>
      </c>
    </row>
    <row r="17" spans="2:10" ht="20.100000000000001" customHeight="1" thickBot="1" x14ac:dyDescent="0.25">
      <c r="B17" s="4" t="s">
        <v>200</v>
      </c>
      <c r="C17" s="19">
        <v>944</v>
      </c>
      <c r="D17" s="19">
        <v>731</v>
      </c>
      <c r="E17" s="19">
        <v>0</v>
      </c>
      <c r="F17" s="19">
        <v>213</v>
      </c>
      <c r="G17" s="19">
        <v>0</v>
      </c>
      <c r="H17" s="19">
        <v>6</v>
      </c>
      <c r="I17" s="19">
        <v>738</v>
      </c>
      <c r="J17" s="19">
        <v>206</v>
      </c>
    </row>
    <row r="18" spans="2:10" ht="20.100000000000001" customHeight="1" thickBot="1" x14ac:dyDescent="0.25">
      <c r="B18" s="4" t="s">
        <v>201</v>
      </c>
      <c r="C18" s="19">
        <v>594</v>
      </c>
      <c r="D18" s="19">
        <v>392</v>
      </c>
      <c r="E18" s="19">
        <v>0</v>
      </c>
      <c r="F18" s="19">
        <v>202</v>
      </c>
      <c r="G18" s="19">
        <v>0</v>
      </c>
      <c r="H18" s="19">
        <v>0</v>
      </c>
      <c r="I18" s="19">
        <v>366</v>
      </c>
      <c r="J18" s="19">
        <v>228</v>
      </c>
    </row>
    <row r="19" spans="2:10" ht="20.100000000000001" customHeight="1" thickBot="1" x14ac:dyDescent="0.25">
      <c r="B19" s="4" t="s">
        <v>202</v>
      </c>
      <c r="C19" s="19">
        <v>445</v>
      </c>
      <c r="D19" s="19">
        <v>337</v>
      </c>
      <c r="E19" s="19">
        <v>13</v>
      </c>
      <c r="F19" s="19">
        <v>95</v>
      </c>
      <c r="G19" s="19">
        <v>0</v>
      </c>
      <c r="H19" s="19">
        <v>3</v>
      </c>
      <c r="I19" s="19">
        <v>349</v>
      </c>
      <c r="J19" s="19">
        <v>96</v>
      </c>
    </row>
    <row r="20" spans="2:10" ht="20.100000000000001" customHeight="1" thickBot="1" x14ac:dyDescent="0.25">
      <c r="B20" s="4" t="s">
        <v>203</v>
      </c>
      <c r="C20" s="19">
        <v>1751</v>
      </c>
      <c r="D20" s="19">
        <v>1066</v>
      </c>
      <c r="E20" s="19">
        <v>13</v>
      </c>
      <c r="F20" s="19">
        <v>668</v>
      </c>
      <c r="G20" s="19">
        <v>4</v>
      </c>
      <c r="H20" s="19">
        <v>36</v>
      </c>
      <c r="I20" s="19">
        <v>1107</v>
      </c>
      <c r="J20" s="19">
        <v>644</v>
      </c>
    </row>
    <row r="21" spans="2:10" ht="20.100000000000001" customHeight="1" thickBot="1" x14ac:dyDescent="0.25">
      <c r="B21" s="4" t="s">
        <v>204</v>
      </c>
      <c r="C21" s="19">
        <v>1998</v>
      </c>
      <c r="D21" s="19">
        <v>1620</v>
      </c>
      <c r="E21" s="19">
        <v>13</v>
      </c>
      <c r="F21" s="19">
        <v>365</v>
      </c>
      <c r="G21" s="19">
        <v>0</v>
      </c>
      <c r="H21" s="19">
        <v>1</v>
      </c>
      <c r="I21" s="19">
        <v>1618</v>
      </c>
      <c r="J21" s="19">
        <v>380</v>
      </c>
    </row>
    <row r="22" spans="2:10" ht="20.100000000000001" customHeight="1" thickBot="1" x14ac:dyDescent="0.25">
      <c r="B22" s="4" t="s">
        <v>205</v>
      </c>
      <c r="C22" s="19">
        <v>203</v>
      </c>
      <c r="D22" s="19">
        <v>124</v>
      </c>
      <c r="E22" s="19">
        <v>0</v>
      </c>
      <c r="F22" s="19">
        <v>79</v>
      </c>
      <c r="G22" s="19">
        <v>0</v>
      </c>
      <c r="H22" s="19">
        <v>4</v>
      </c>
      <c r="I22" s="19">
        <v>112</v>
      </c>
      <c r="J22" s="19">
        <v>91</v>
      </c>
    </row>
    <row r="23" spans="2:10" ht="20.100000000000001" customHeight="1" thickBot="1" x14ac:dyDescent="0.25">
      <c r="B23" s="4" t="s">
        <v>206</v>
      </c>
      <c r="C23" s="19">
        <v>64</v>
      </c>
      <c r="D23" s="19">
        <v>26</v>
      </c>
      <c r="E23" s="19">
        <v>0</v>
      </c>
      <c r="F23" s="19">
        <v>38</v>
      </c>
      <c r="G23" s="19">
        <v>0</v>
      </c>
      <c r="H23" s="19">
        <v>0</v>
      </c>
      <c r="I23" s="19">
        <v>30</v>
      </c>
      <c r="J23" s="19">
        <v>34</v>
      </c>
    </row>
    <row r="24" spans="2:10" ht="20.100000000000001" customHeight="1" thickBot="1" x14ac:dyDescent="0.25">
      <c r="B24" s="4" t="s">
        <v>207</v>
      </c>
      <c r="C24" s="19">
        <v>704</v>
      </c>
      <c r="D24" s="19">
        <v>372</v>
      </c>
      <c r="E24" s="19">
        <v>5</v>
      </c>
      <c r="F24" s="19">
        <v>326</v>
      </c>
      <c r="G24" s="19">
        <v>1</v>
      </c>
      <c r="H24" s="19">
        <v>21</v>
      </c>
      <c r="I24" s="19">
        <v>338</v>
      </c>
      <c r="J24" s="19">
        <v>366</v>
      </c>
    </row>
    <row r="25" spans="2:10" ht="20.100000000000001" customHeight="1" thickBot="1" x14ac:dyDescent="0.25">
      <c r="B25" s="4" t="s">
        <v>208</v>
      </c>
      <c r="C25" s="19">
        <v>781</v>
      </c>
      <c r="D25" s="19">
        <v>539</v>
      </c>
      <c r="E25" s="19">
        <v>5</v>
      </c>
      <c r="F25" s="19">
        <v>236</v>
      </c>
      <c r="G25" s="19">
        <v>1</v>
      </c>
      <c r="H25" s="19">
        <v>13</v>
      </c>
      <c r="I25" s="19">
        <v>557</v>
      </c>
      <c r="J25" s="19">
        <v>224</v>
      </c>
    </row>
    <row r="26" spans="2:10" ht="20.100000000000001" customHeight="1" thickBot="1" x14ac:dyDescent="0.25">
      <c r="B26" s="4" t="s">
        <v>209</v>
      </c>
      <c r="C26" s="19">
        <v>1606</v>
      </c>
      <c r="D26" s="19">
        <v>831</v>
      </c>
      <c r="E26" s="19">
        <v>32</v>
      </c>
      <c r="F26" s="19">
        <v>710</v>
      </c>
      <c r="G26" s="19">
        <v>33</v>
      </c>
      <c r="H26" s="19">
        <v>0</v>
      </c>
      <c r="I26" s="19">
        <v>855</v>
      </c>
      <c r="J26" s="19">
        <v>751</v>
      </c>
    </row>
    <row r="27" spans="2:10" ht="20.100000000000001" customHeight="1" thickBot="1" x14ac:dyDescent="0.25">
      <c r="B27" s="4" t="s">
        <v>210</v>
      </c>
      <c r="C27" s="19">
        <v>750</v>
      </c>
      <c r="D27" s="19">
        <v>550</v>
      </c>
      <c r="E27" s="19">
        <v>11</v>
      </c>
      <c r="F27" s="19">
        <v>188</v>
      </c>
      <c r="G27" s="19">
        <v>1</v>
      </c>
      <c r="H27" s="19">
        <v>7</v>
      </c>
      <c r="I27" s="19">
        <v>557</v>
      </c>
      <c r="J27" s="19">
        <v>193</v>
      </c>
    </row>
    <row r="28" spans="2:10" ht="20.100000000000001" customHeight="1" thickBot="1" x14ac:dyDescent="0.25">
      <c r="B28" s="4" t="s">
        <v>211</v>
      </c>
      <c r="C28" s="19">
        <v>1174</v>
      </c>
      <c r="D28" s="19">
        <v>801</v>
      </c>
      <c r="E28" s="19">
        <v>8</v>
      </c>
      <c r="F28" s="19">
        <v>364</v>
      </c>
      <c r="G28" s="19">
        <v>1</v>
      </c>
      <c r="H28" s="19">
        <v>0</v>
      </c>
      <c r="I28" s="19">
        <v>808</v>
      </c>
      <c r="J28" s="19">
        <v>366</v>
      </c>
    </row>
    <row r="29" spans="2:10" ht="20.100000000000001" customHeight="1" thickBot="1" x14ac:dyDescent="0.25">
      <c r="B29" s="5" t="s">
        <v>212</v>
      </c>
      <c r="C29" s="27">
        <v>433</v>
      </c>
      <c r="D29" s="27">
        <v>266</v>
      </c>
      <c r="E29" s="27">
        <v>1</v>
      </c>
      <c r="F29" s="27">
        <v>166</v>
      </c>
      <c r="G29" s="27">
        <v>0</v>
      </c>
      <c r="H29" s="27">
        <v>0</v>
      </c>
      <c r="I29" s="27">
        <v>281</v>
      </c>
      <c r="J29" s="27">
        <v>152</v>
      </c>
    </row>
    <row r="30" spans="2:10" ht="20.100000000000001" customHeight="1" thickBot="1" x14ac:dyDescent="0.25">
      <c r="B30" s="6" t="s">
        <v>213</v>
      </c>
      <c r="C30" s="29">
        <v>144</v>
      </c>
      <c r="D30" s="29">
        <v>96</v>
      </c>
      <c r="E30" s="29">
        <v>0</v>
      </c>
      <c r="F30" s="29">
        <v>48</v>
      </c>
      <c r="G30" s="29">
        <v>0</v>
      </c>
      <c r="H30" s="29">
        <v>2</v>
      </c>
      <c r="I30" s="29">
        <v>94</v>
      </c>
      <c r="J30" s="29">
        <v>50</v>
      </c>
    </row>
    <row r="31" spans="2:10" ht="20.100000000000001" customHeight="1" thickBot="1" x14ac:dyDescent="0.25">
      <c r="B31" s="4" t="s">
        <v>214</v>
      </c>
      <c r="C31" s="29">
        <v>339</v>
      </c>
      <c r="D31" s="29">
        <v>172</v>
      </c>
      <c r="E31" s="29">
        <v>1</v>
      </c>
      <c r="F31" s="29">
        <v>164</v>
      </c>
      <c r="G31" s="29">
        <v>2</v>
      </c>
      <c r="H31" s="29">
        <v>2</v>
      </c>
      <c r="I31" s="29">
        <v>185</v>
      </c>
      <c r="J31" s="29">
        <v>154</v>
      </c>
    </row>
    <row r="32" spans="2:10" ht="20.100000000000001" customHeight="1" thickBot="1" x14ac:dyDescent="0.25">
      <c r="B32" s="4" t="s">
        <v>215</v>
      </c>
      <c r="C32" s="28">
        <v>341</v>
      </c>
      <c r="D32" s="28">
        <v>259</v>
      </c>
      <c r="E32" s="28">
        <v>3</v>
      </c>
      <c r="F32" s="28">
        <v>79</v>
      </c>
      <c r="G32" s="28">
        <v>0</v>
      </c>
      <c r="H32" s="28">
        <v>3</v>
      </c>
      <c r="I32" s="28">
        <v>259</v>
      </c>
      <c r="J32" s="28">
        <v>82</v>
      </c>
    </row>
    <row r="33" spans="2:10" ht="20.100000000000001" customHeight="1" thickBot="1" x14ac:dyDescent="0.25">
      <c r="B33" s="4" t="s">
        <v>216</v>
      </c>
      <c r="C33" s="19">
        <v>78</v>
      </c>
      <c r="D33" s="19">
        <v>37</v>
      </c>
      <c r="E33" s="19">
        <v>0</v>
      </c>
      <c r="F33" s="19">
        <v>40</v>
      </c>
      <c r="G33" s="19">
        <v>1</v>
      </c>
      <c r="H33" s="19">
        <v>0</v>
      </c>
      <c r="I33" s="19">
        <v>34</v>
      </c>
      <c r="J33" s="19">
        <v>44</v>
      </c>
    </row>
    <row r="34" spans="2:10" ht="20.100000000000001" customHeight="1" thickBot="1" x14ac:dyDescent="0.25">
      <c r="B34" s="4" t="s">
        <v>217</v>
      </c>
      <c r="C34" s="19">
        <v>143</v>
      </c>
      <c r="D34" s="19">
        <v>103</v>
      </c>
      <c r="E34" s="19">
        <v>0</v>
      </c>
      <c r="F34" s="19">
        <v>40</v>
      </c>
      <c r="G34" s="19">
        <v>0</v>
      </c>
      <c r="H34" s="19">
        <v>0</v>
      </c>
      <c r="I34" s="19">
        <v>100</v>
      </c>
      <c r="J34" s="19">
        <v>43</v>
      </c>
    </row>
    <row r="35" spans="2:10" ht="20.100000000000001" customHeight="1" thickBot="1" x14ac:dyDescent="0.25">
      <c r="B35" s="4" t="s">
        <v>218</v>
      </c>
      <c r="C35" s="19">
        <v>129</v>
      </c>
      <c r="D35" s="19">
        <v>46</v>
      </c>
      <c r="E35" s="19">
        <v>0</v>
      </c>
      <c r="F35" s="19">
        <v>83</v>
      </c>
      <c r="G35" s="19">
        <v>0</v>
      </c>
      <c r="H35" s="19">
        <v>0</v>
      </c>
      <c r="I35" s="19">
        <v>49</v>
      </c>
      <c r="J35" s="19">
        <v>80</v>
      </c>
    </row>
    <row r="36" spans="2:10" ht="20.100000000000001" customHeight="1" thickBot="1" x14ac:dyDescent="0.25">
      <c r="B36" s="4" t="s">
        <v>219</v>
      </c>
      <c r="C36" s="19">
        <v>93</v>
      </c>
      <c r="D36" s="19">
        <v>47</v>
      </c>
      <c r="E36" s="19">
        <v>0</v>
      </c>
      <c r="F36" s="19">
        <v>46</v>
      </c>
      <c r="G36" s="19">
        <v>0</v>
      </c>
      <c r="H36" s="19">
        <v>0</v>
      </c>
      <c r="I36" s="19">
        <v>51</v>
      </c>
      <c r="J36" s="19">
        <v>42</v>
      </c>
    </row>
    <row r="37" spans="2:10" ht="20.100000000000001" customHeight="1" thickBot="1" x14ac:dyDescent="0.25">
      <c r="B37" s="4" t="s">
        <v>220</v>
      </c>
      <c r="C37" s="19">
        <v>492</v>
      </c>
      <c r="D37" s="19">
        <v>288</v>
      </c>
      <c r="E37" s="19">
        <v>7</v>
      </c>
      <c r="F37" s="19">
        <v>197</v>
      </c>
      <c r="G37" s="19">
        <v>0</v>
      </c>
      <c r="H37" s="19">
        <v>10</v>
      </c>
      <c r="I37" s="19">
        <v>235</v>
      </c>
      <c r="J37" s="19">
        <v>257</v>
      </c>
    </row>
    <row r="38" spans="2:10" ht="20.100000000000001" customHeight="1" thickBot="1" x14ac:dyDescent="0.25">
      <c r="B38" s="4" t="s">
        <v>221</v>
      </c>
      <c r="C38" s="19">
        <v>146</v>
      </c>
      <c r="D38" s="19">
        <v>84</v>
      </c>
      <c r="E38" s="19">
        <v>1</v>
      </c>
      <c r="F38" s="19">
        <v>61</v>
      </c>
      <c r="G38" s="19">
        <v>0</v>
      </c>
      <c r="H38" s="19">
        <v>2</v>
      </c>
      <c r="I38" s="19">
        <v>57</v>
      </c>
      <c r="J38" s="19">
        <v>89</v>
      </c>
    </row>
    <row r="39" spans="2:10" ht="20.100000000000001" customHeight="1" thickBot="1" x14ac:dyDescent="0.25">
      <c r="B39" s="4" t="s">
        <v>222</v>
      </c>
      <c r="C39" s="19">
        <v>360</v>
      </c>
      <c r="D39" s="19">
        <v>252</v>
      </c>
      <c r="E39" s="19">
        <v>0</v>
      </c>
      <c r="F39" s="19">
        <v>108</v>
      </c>
      <c r="G39" s="19">
        <v>0</v>
      </c>
      <c r="H39" s="19">
        <v>3</v>
      </c>
      <c r="I39" s="19">
        <v>254</v>
      </c>
      <c r="J39" s="19">
        <v>106</v>
      </c>
    </row>
    <row r="40" spans="2:10" ht="20.100000000000001" customHeight="1" thickBot="1" x14ac:dyDescent="0.25">
      <c r="B40" s="4" t="s">
        <v>223</v>
      </c>
      <c r="C40" s="19">
        <v>493</v>
      </c>
      <c r="D40" s="19">
        <v>346</v>
      </c>
      <c r="E40" s="19">
        <v>0</v>
      </c>
      <c r="F40" s="19">
        <v>147</v>
      </c>
      <c r="G40" s="19">
        <v>0</v>
      </c>
      <c r="H40" s="19">
        <v>0</v>
      </c>
      <c r="I40" s="19">
        <v>337</v>
      </c>
      <c r="J40" s="19">
        <v>156</v>
      </c>
    </row>
    <row r="41" spans="2:10" ht="20.100000000000001" customHeight="1" thickBot="1" x14ac:dyDescent="0.25">
      <c r="B41" s="4" t="s">
        <v>224</v>
      </c>
      <c r="C41" s="19">
        <v>226</v>
      </c>
      <c r="D41" s="19">
        <v>106</v>
      </c>
      <c r="E41" s="19">
        <v>1</v>
      </c>
      <c r="F41" s="19">
        <v>119</v>
      </c>
      <c r="G41" s="19">
        <v>0</v>
      </c>
      <c r="H41" s="19">
        <v>0</v>
      </c>
      <c r="I41" s="19">
        <v>98</v>
      </c>
      <c r="J41" s="19">
        <v>128</v>
      </c>
    </row>
    <row r="42" spans="2:10" ht="20.100000000000001" customHeight="1" thickBot="1" x14ac:dyDescent="0.25">
      <c r="B42" s="4" t="s">
        <v>225</v>
      </c>
      <c r="C42" s="19">
        <v>224</v>
      </c>
      <c r="D42" s="19">
        <v>148</v>
      </c>
      <c r="E42" s="19">
        <v>2</v>
      </c>
      <c r="F42" s="19">
        <v>74</v>
      </c>
      <c r="G42" s="19">
        <v>0</v>
      </c>
      <c r="H42" s="19">
        <v>1</v>
      </c>
      <c r="I42" s="19">
        <v>143</v>
      </c>
      <c r="J42" s="19">
        <v>81</v>
      </c>
    </row>
    <row r="43" spans="2:10" ht="20.100000000000001" customHeight="1" thickBot="1" x14ac:dyDescent="0.25">
      <c r="B43" s="4" t="s">
        <v>226</v>
      </c>
      <c r="C43" s="19">
        <v>553</v>
      </c>
      <c r="D43" s="19">
        <v>316</v>
      </c>
      <c r="E43" s="19">
        <v>6</v>
      </c>
      <c r="F43" s="19">
        <v>227</v>
      </c>
      <c r="G43" s="19">
        <v>4</v>
      </c>
      <c r="H43" s="19">
        <v>4</v>
      </c>
      <c r="I43" s="19">
        <v>298</v>
      </c>
      <c r="J43" s="19">
        <v>255</v>
      </c>
    </row>
    <row r="44" spans="2:10" ht="20.100000000000001" customHeight="1" thickBot="1" x14ac:dyDescent="0.25">
      <c r="B44" s="4" t="s">
        <v>227</v>
      </c>
      <c r="C44" s="19">
        <v>3767</v>
      </c>
      <c r="D44" s="19">
        <v>2046</v>
      </c>
      <c r="E44" s="19">
        <v>19</v>
      </c>
      <c r="F44" s="19">
        <v>1696</v>
      </c>
      <c r="G44" s="19">
        <v>6</v>
      </c>
      <c r="H44" s="19">
        <v>2</v>
      </c>
      <c r="I44" s="19">
        <v>1945</v>
      </c>
      <c r="J44" s="19">
        <v>1822</v>
      </c>
    </row>
    <row r="45" spans="2:10" ht="20.100000000000001" customHeight="1" thickBot="1" x14ac:dyDescent="0.25">
      <c r="B45" s="4" t="s">
        <v>228</v>
      </c>
      <c r="C45" s="19">
        <v>521</v>
      </c>
      <c r="D45" s="19">
        <v>257</v>
      </c>
      <c r="E45" s="19">
        <v>0</v>
      </c>
      <c r="F45" s="19">
        <v>264</v>
      </c>
      <c r="G45" s="19">
        <v>0</v>
      </c>
      <c r="H45" s="19">
        <v>0</v>
      </c>
      <c r="I45" s="19">
        <v>243</v>
      </c>
      <c r="J45" s="19">
        <v>278</v>
      </c>
    </row>
    <row r="46" spans="2:10" ht="20.100000000000001" customHeight="1" thickBot="1" x14ac:dyDescent="0.25">
      <c r="B46" s="4" t="s">
        <v>229</v>
      </c>
      <c r="C46" s="19">
        <v>322</v>
      </c>
      <c r="D46" s="19">
        <v>158</v>
      </c>
      <c r="E46" s="19">
        <v>6</v>
      </c>
      <c r="F46" s="19">
        <v>158</v>
      </c>
      <c r="G46" s="19">
        <v>0</v>
      </c>
      <c r="H46" s="19">
        <v>8</v>
      </c>
      <c r="I46" s="19">
        <v>136</v>
      </c>
      <c r="J46" s="19">
        <v>186</v>
      </c>
    </row>
    <row r="47" spans="2:10" ht="20.100000000000001" customHeight="1" thickBot="1" x14ac:dyDescent="0.25">
      <c r="B47" s="4" t="s">
        <v>230</v>
      </c>
      <c r="C47" s="19">
        <v>764</v>
      </c>
      <c r="D47" s="19">
        <v>430</v>
      </c>
      <c r="E47" s="19">
        <v>0</v>
      </c>
      <c r="F47" s="19">
        <v>333</v>
      </c>
      <c r="G47" s="19">
        <v>1</v>
      </c>
      <c r="H47" s="19">
        <v>6</v>
      </c>
      <c r="I47" s="19">
        <v>454</v>
      </c>
      <c r="J47" s="19">
        <v>310</v>
      </c>
    </row>
    <row r="48" spans="2:10" ht="20.100000000000001" customHeight="1" thickBot="1" x14ac:dyDescent="0.25">
      <c r="B48" s="4" t="s">
        <v>231</v>
      </c>
      <c r="C48" s="19">
        <v>1857</v>
      </c>
      <c r="D48" s="19">
        <v>976</v>
      </c>
      <c r="E48" s="19">
        <v>13</v>
      </c>
      <c r="F48" s="19">
        <v>867</v>
      </c>
      <c r="G48" s="19">
        <v>1</v>
      </c>
      <c r="H48" s="19">
        <v>4</v>
      </c>
      <c r="I48" s="19">
        <v>937</v>
      </c>
      <c r="J48" s="19">
        <v>920</v>
      </c>
    </row>
    <row r="49" spans="2:10" ht="20.100000000000001" customHeight="1" thickBot="1" x14ac:dyDescent="0.25">
      <c r="B49" s="4" t="s">
        <v>232</v>
      </c>
      <c r="C49" s="19">
        <v>606</v>
      </c>
      <c r="D49" s="19">
        <v>375</v>
      </c>
      <c r="E49" s="19">
        <v>4</v>
      </c>
      <c r="F49" s="19">
        <v>224</v>
      </c>
      <c r="G49" s="19">
        <v>3</v>
      </c>
      <c r="H49" s="19">
        <v>0</v>
      </c>
      <c r="I49" s="19">
        <v>370</v>
      </c>
      <c r="J49" s="19">
        <v>236</v>
      </c>
    </row>
    <row r="50" spans="2:10" ht="20.100000000000001" customHeight="1" thickBot="1" x14ac:dyDescent="0.25">
      <c r="B50" s="4" t="s">
        <v>233</v>
      </c>
      <c r="C50" s="19">
        <v>2450</v>
      </c>
      <c r="D50" s="19">
        <v>1404</v>
      </c>
      <c r="E50" s="19">
        <v>4</v>
      </c>
      <c r="F50" s="19">
        <v>1041</v>
      </c>
      <c r="G50" s="19">
        <v>1</v>
      </c>
      <c r="H50" s="19">
        <v>13</v>
      </c>
      <c r="I50" s="19">
        <v>1388</v>
      </c>
      <c r="J50" s="19">
        <v>1062</v>
      </c>
    </row>
    <row r="51" spans="2:10" ht="20.100000000000001" customHeight="1" thickBot="1" x14ac:dyDescent="0.25">
      <c r="B51" s="4" t="s">
        <v>234</v>
      </c>
      <c r="C51" s="19">
        <v>565</v>
      </c>
      <c r="D51" s="19">
        <v>470</v>
      </c>
      <c r="E51" s="19">
        <v>1</v>
      </c>
      <c r="F51" s="19">
        <v>93</v>
      </c>
      <c r="G51" s="19">
        <v>1</v>
      </c>
      <c r="H51" s="19">
        <v>1</v>
      </c>
      <c r="I51" s="19">
        <v>483</v>
      </c>
      <c r="J51" s="19">
        <v>82</v>
      </c>
    </row>
    <row r="52" spans="2:10" ht="20.100000000000001" customHeight="1" thickBot="1" x14ac:dyDescent="0.25">
      <c r="B52" s="4" t="s">
        <v>235</v>
      </c>
      <c r="C52" s="19">
        <v>255</v>
      </c>
      <c r="D52" s="19">
        <v>164</v>
      </c>
      <c r="E52" s="19">
        <v>17</v>
      </c>
      <c r="F52" s="19">
        <v>74</v>
      </c>
      <c r="G52" s="19">
        <v>0</v>
      </c>
      <c r="H52" s="19">
        <v>17</v>
      </c>
      <c r="I52" s="19">
        <v>202</v>
      </c>
      <c r="J52" s="19">
        <v>53</v>
      </c>
    </row>
    <row r="53" spans="2:10" ht="20.100000000000001" customHeight="1" thickBot="1" x14ac:dyDescent="0.25">
      <c r="B53" s="4" t="s">
        <v>236</v>
      </c>
      <c r="C53" s="19">
        <v>737</v>
      </c>
      <c r="D53" s="19">
        <v>524</v>
      </c>
      <c r="E53" s="19">
        <v>15</v>
      </c>
      <c r="F53" s="19">
        <v>198</v>
      </c>
      <c r="G53" s="19">
        <v>0</v>
      </c>
      <c r="H53" s="19">
        <v>0</v>
      </c>
      <c r="I53" s="19">
        <v>551</v>
      </c>
      <c r="J53" s="19">
        <v>186</v>
      </c>
    </row>
    <row r="54" spans="2:10" ht="20.100000000000001" customHeight="1" thickBot="1" x14ac:dyDescent="0.25">
      <c r="B54" s="4" t="s">
        <v>237</v>
      </c>
      <c r="C54" s="19">
        <v>227</v>
      </c>
      <c r="D54" s="19">
        <v>126</v>
      </c>
      <c r="E54" s="19">
        <v>0</v>
      </c>
      <c r="F54" s="19">
        <v>101</v>
      </c>
      <c r="G54" s="19">
        <v>0</v>
      </c>
      <c r="H54" s="19">
        <v>0</v>
      </c>
      <c r="I54" s="19">
        <v>129</v>
      </c>
      <c r="J54" s="19">
        <v>98</v>
      </c>
    </row>
    <row r="55" spans="2:10" ht="20.100000000000001" customHeight="1" thickBot="1" x14ac:dyDescent="0.25">
      <c r="B55" s="4" t="s">
        <v>238</v>
      </c>
      <c r="C55" s="19">
        <v>208</v>
      </c>
      <c r="D55" s="19">
        <v>141</v>
      </c>
      <c r="E55" s="19">
        <v>0</v>
      </c>
      <c r="F55" s="19">
        <v>67</v>
      </c>
      <c r="G55" s="19">
        <v>0</v>
      </c>
      <c r="H55" s="19">
        <v>3</v>
      </c>
      <c r="I55" s="19">
        <v>149</v>
      </c>
      <c r="J55" s="19">
        <v>59</v>
      </c>
    </row>
    <row r="56" spans="2:10" ht="20.100000000000001" customHeight="1" thickBot="1" x14ac:dyDescent="0.25">
      <c r="B56" s="4" t="s">
        <v>239</v>
      </c>
      <c r="C56" s="19">
        <v>626</v>
      </c>
      <c r="D56" s="19">
        <v>462</v>
      </c>
      <c r="E56" s="19">
        <v>3</v>
      </c>
      <c r="F56" s="19">
        <v>161</v>
      </c>
      <c r="G56" s="19">
        <v>0</v>
      </c>
      <c r="H56" s="19">
        <v>1</v>
      </c>
      <c r="I56" s="19">
        <v>498</v>
      </c>
      <c r="J56" s="19">
        <v>128</v>
      </c>
    </row>
    <row r="57" spans="2:10" ht="20.100000000000001" customHeight="1" thickBot="1" x14ac:dyDescent="0.25">
      <c r="B57" s="4" t="s">
        <v>240</v>
      </c>
      <c r="C57" s="19">
        <v>5916</v>
      </c>
      <c r="D57" s="19">
        <v>3164</v>
      </c>
      <c r="E57" s="19">
        <v>34</v>
      </c>
      <c r="F57" s="19">
        <v>2709</v>
      </c>
      <c r="G57" s="19">
        <v>9</v>
      </c>
      <c r="H57" s="19">
        <v>9</v>
      </c>
      <c r="I57" s="19">
        <v>3059</v>
      </c>
      <c r="J57" s="19">
        <v>2857</v>
      </c>
    </row>
    <row r="58" spans="2:10" ht="20.100000000000001" customHeight="1" thickBot="1" x14ac:dyDescent="0.25">
      <c r="B58" s="4" t="s">
        <v>241</v>
      </c>
      <c r="C58" s="19">
        <v>1674</v>
      </c>
      <c r="D58" s="19">
        <v>1096</v>
      </c>
      <c r="E58" s="19">
        <v>13</v>
      </c>
      <c r="F58" s="19">
        <v>562</v>
      </c>
      <c r="G58" s="19">
        <v>3</v>
      </c>
      <c r="H58" s="19">
        <v>8</v>
      </c>
      <c r="I58" s="19">
        <v>1078</v>
      </c>
      <c r="J58" s="19">
        <v>596</v>
      </c>
    </row>
    <row r="59" spans="2:10" ht="20.100000000000001" customHeight="1" thickBot="1" x14ac:dyDescent="0.25">
      <c r="B59" s="4" t="s">
        <v>242</v>
      </c>
      <c r="C59" s="19">
        <v>350</v>
      </c>
      <c r="D59" s="19">
        <v>167</v>
      </c>
      <c r="E59" s="19">
        <v>1</v>
      </c>
      <c r="F59" s="19">
        <v>182</v>
      </c>
      <c r="G59" s="19">
        <v>0</v>
      </c>
      <c r="H59" s="19">
        <v>6</v>
      </c>
      <c r="I59" s="19">
        <v>167</v>
      </c>
      <c r="J59" s="19">
        <v>183</v>
      </c>
    </row>
    <row r="60" spans="2:10" ht="20.100000000000001" customHeight="1" thickBot="1" x14ac:dyDescent="0.25">
      <c r="B60" s="4" t="s">
        <v>243</v>
      </c>
      <c r="C60" s="19">
        <v>276</v>
      </c>
      <c r="D60" s="19">
        <v>93</v>
      </c>
      <c r="E60" s="19">
        <v>2</v>
      </c>
      <c r="F60" s="19">
        <v>181</v>
      </c>
      <c r="G60" s="19">
        <v>0</v>
      </c>
      <c r="H60" s="19">
        <v>0</v>
      </c>
      <c r="I60" s="19">
        <v>125</v>
      </c>
      <c r="J60" s="19">
        <v>151</v>
      </c>
    </row>
    <row r="61" spans="2:10" ht="20.100000000000001" customHeight="1" thickBot="1" x14ac:dyDescent="0.25">
      <c r="B61" s="4" t="s">
        <v>269</v>
      </c>
      <c r="C61" s="19">
        <v>354</v>
      </c>
      <c r="D61" s="19">
        <v>177</v>
      </c>
      <c r="E61" s="19">
        <v>2</v>
      </c>
      <c r="F61" s="19">
        <v>174</v>
      </c>
      <c r="G61" s="19">
        <v>1</v>
      </c>
      <c r="H61" s="19">
        <v>15</v>
      </c>
      <c r="I61" s="19">
        <v>142</v>
      </c>
      <c r="J61" s="19">
        <v>212</v>
      </c>
    </row>
    <row r="62" spans="2:10" ht="20.100000000000001" customHeight="1" thickBot="1" x14ac:dyDescent="0.25">
      <c r="B62" s="4" t="s">
        <v>245</v>
      </c>
      <c r="C62" s="19">
        <v>582</v>
      </c>
      <c r="D62" s="19">
        <v>342</v>
      </c>
      <c r="E62" s="19">
        <v>2</v>
      </c>
      <c r="F62" s="19">
        <v>234</v>
      </c>
      <c r="G62" s="19">
        <v>4</v>
      </c>
      <c r="H62" s="19">
        <v>11</v>
      </c>
      <c r="I62" s="19">
        <v>333</v>
      </c>
      <c r="J62" s="19">
        <v>249</v>
      </c>
    </row>
    <row r="63" spans="2:10" ht="20.100000000000001" customHeight="1" thickBot="1" x14ac:dyDescent="0.25">
      <c r="B63" s="4" t="s">
        <v>246</v>
      </c>
      <c r="C63" s="19">
        <v>248</v>
      </c>
      <c r="D63" s="19">
        <v>139</v>
      </c>
      <c r="E63" s="19">
        <v>0</v>
      </c>
      <c r="F63" s="19">
        <v>109</v>
      </c>
      <c r="G63" s="19">
        <v>0</v>
      </c>
      <c r="H63" s="19">
        <v>0</v>
      </c>
      <c r="I63" s="19">
        <v>139</v>
      </c>
      <c r="J63" s="19">
        <v>109</v>
      </c>
    </row>
    <row r="64" spans="2:10" ht="20.100000000000001" customHeight="1" thickBot="1" x14ac:dyDescent="0.25">
      <c r="B64" s="7" t="s">
        <v>22</v>
      </c>
      <c r="C64" s="9">
        <f>SUM(C14:C63)</f>
        <v>40205</v>
      </c>
      <c r="D64" s="9">
        <f t="shared" ref="D64:J64" si="0">SUM(D14:D63)</f>
        <v>24415</v>
      </c>
      <c r="E64" s="9">
        <f t="shared" si="0"/>
        <v>268</v>
      </c>
      <c r="F64" s="9">
        <f t="shared" si="0"/>
        <v>15440</v>
      </c>
      <c r="G64" s="9">
        <f t="shared" si="0"/>
        <v>82</v>
      </c>
      <c r="H64" s="9">
        <f>SUM(H14:H63)</f>
        <v>244</v>
      </c>
      <c r="I64" s="9">
        <f t="shared" si="0"/>
        <v>24286</v>
      </c>
      <c r="J64" s="9">
        <f t="shared" si="0"/>
        <v>15919</v>
      </c>
    </row>
    <row r="66" spans="2:6" x14ac:dyDescent="0.2">
      <c r="C66" s="49"/>
    </row>
    <row r="67" spans="2:6" ht="14.25" customHeight="1" x14ac:dyDescent="0.2">
      <c r="B67" s="100" t="s">
        <v>291</v>
      </c>
      <c r="C67" s="100"/>
      <c r="D67" s="100"/>
      <c r="E67" s="100"/>
      <c r="F67" s="100"/>
    </row>
    <row r="68" spans="2:6" ht="14.25" x14ac:dyDescent="0.2">
      <c r="B68" s="101"/>
      <c r="C68" s="101"/>
      <c r="D68" s="101"/>
      <c r="E68" s="101"/>
      <c r="F68" s="101"/>
    </row>
  </sheetData>
  <mergeCells count="3">
    <mergeCell ref="C12:J12"/>
    <mergeCell ref="B67:F67"/>
    <mergeCell ref="B68:F6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24.5" customWidth="1"/>
    <col min="19" max="19" width="12.875" customWidth="1"/>
  </cols>
  <sheetData>
    <row r="9" spans="2:3" ht="41.25" customHeight="1" thickBot="1" x14ac:dyDescent="0.25">
      <c r="B9" s="98" t="s">
        <v>263</v>
      </c>
      <c r="C9" s="99"/>
    </row>
    <row r="10" spans="2:3" ht="20.100000000000001" customHeight="1" thickBot="1" x14ac:dyDescent="0.25">
      <c r="B10" s="3" t="s">
        <v>197</v>
      </c>
      <c r="C10" s="18">
        <v>656</v>
      </c>
    </row>
    <row r="11" spans="2:3" ht="20.100000000000001" customHeight="1" thickBot="1" x14ac:dyDescent="0.25">
      <c r="B11" s="4" t="s">
        <v>198</v>
      </c>
      <c r="C11" s="19">
        <v>1047</v>
      </c>
    </row>
    <row r="12" spans="2:3" ht="20.100000000000001" customHeight="1" thickBot="1" x14ac:dyDescent="0.25">
      <c r="B12" s="4" t="s">
        <v>199</v>
      </c>
      <c r="C12" s="19">
        <v>586</v>
      </c>
    </row>
    <row r="13" spans="2:3" ht="20.100000000000001" customHeight="1" thickBot="1" x14ac:dyDescent="0.25">
      <c r="B13" s="4" t="s">
        <v>200</v>
      </c>
      <c r="C13" s="19">
        <v>805</v>
      </c>
    </row>
    <row r="14" spans="2:3" ht="20.100000000000001" customHeight="1" thickBot="1" x14ac:dyDescent="0.25">
      <c r="B14" s="4" t="s">
        <v>201</v>
      </c>
      <c r="C14" s="19">
        <v>427</v>
      </c>
    </row>
    <row r="15" spans="2:3" ht="20.100000000000001" customHeight="1" thickBot="1" x14ac:dyDescent="0.25">
      <c r="B15" s="4" t="s">
        <v>202</v>
      </c>
      <c r="C15" s="19">
        <v>254</v>
      </c>
    </row>
    <row r="16" spans="2:3" ht="20.100000000000001" customHeight="1" thickBot="1" x14ac:dyDescent="0.25">
      <c r="B16" s="4" t="s">
        <v>203</v>
      </c>
      <c r="C16" s="19">
        <v>718</v>
      </c>
    </row>
    <row r="17" spans="2:3" ht="20.100000000000001" customHeight="1" thickBot="1" x14ac:dyDescent="0.25">
      <c r="B17" s="4" t="s">
        <v>204</v>
      </c>
      <c r="C17" s="19">
        <v>582</v>
      </c>
    </row>
    <row r="18" spans="2:3" ht="20.100000000000001" customHeight="1" thickBot="1" x14ac:dyDescent="0.25">
      <c r="B18" s="4" t="s">
        <v>205</v>
      </c>
      <c r="C18" s="19">
        <v>145</v>
      </c>
    </row>
    <row r="19" spans="2:3" ht="20.100000000000001" customHeight="1" thickBot="1" x14ac:dyDescent="0.25">
      <c r="B19" s="4" t="s">
        <v>206</v>
      </c>
      <c r="C19" s="19">
        <v>67</v>
      </c>
    </row>
    <row r="20" spans="2:3" ht="20.100000000000001" customHeight="1" thickBot="1" x14ac:dyDescent="0.25">
      <c r="B20" s="4" t="s">
        <v>207</v>
      </c>
      <c r="C20" s="19">
        <v>442</v>
      </c>
    </row>
    <row r="21" spans="2:3" ht="20.100000000000001" customHeight="1" thickBot="1" x14ac:dyDescent="0.25">
      <c r="B21" s="4" t="s">
        <v>208</v>
      </c>
      <c r="C21" s="19">
        <v>531</v>
      </c>
    </row>
    <row r="22" spans="2:3" ht="20.100000000000001" customHeight="1" thickBot="1" x14ac:dyDescent="0.25">
      <c r="B22" s="4" t="s">
        <v>209</v>
      </c>
      <c r="C22" s="19">
        <v>892</v>
      </c>
    </row>
    <row r="23" spans="2:3" ht="20.100000000000001" customHeight="1" thickBot="1" x14ac:dyDescent="0.25">
      <c r="B23" s="4" t="s">
        <v>210</v>
      </c>
      <c r="C23" s="19">
        <v>1228</v>
      </c>
    </row>
    <row r="24" spans="2:3" ht="20.100000000000001" customHeight="1" thickBot="1" x14ac:dyDescent="0.25">
      <c r="B24" s="4" t="s">
        <v>211</v>
      </c>
      <c r="C24" s="19">
        <v>1075</v>
      </c>
    </row>
    <row r="25" spans="2:3" ht="20.100000000000001" customHeight="1" thickBot="1" x14ac:dyDescent="0.25">
      <c r="B25" s="5" t="s">
        <v>212</v>
      </c>
      <c r="C25" s="27">
        <v>331</v>
      </c>
    </row>
    <row r="26" spans="2:3" ht="20.100000000000001" customHeight="1" thickBot="1" x14ac:dyDescent="0.25">
      <c r="B26" s="6" t="s">
        <v>213</v>
      </c>
      <c r="C26" s="29">
        <v>22</v>
      </c>
    </row>
    <row r="27" spans="2:3" ht="20.100000000000001" customHeight="1" thickBot="1" x14ac:dyDescent="0.25">
      <c r="B27" s="4" t="s">
        <v>214</v>
      </c>
      <c r="C27" s="29">
        <v>159</v>
      </c>
    </row>
    <row r="28" spans="2:3" ht="20.100000000000001" customHeight="1" thickBot="1" x14ac:dyDescent="0.25">
      <c r="B28" s="4" t="s">
        <v>215</v>
      </c>
      <c r="C28" s="28">
        <v>344</v>
      </c>
    </row>
    <row r="29" spans="2:3" ht="20.100000000000001" customHeight="1" thickBot="1" x14ac:dyDescent="0.25">
      <c r="B29" s="4" t="s">
        <v>216</v>
      </c>
      <c r="C29" s="19">
        <v>83</v>
      </c>
    </row>
    <row r="30" spans="2:3" ht="20.100000000000001" customHeight="1" thickBot="1" x14ac:dyDescent="0.25">
      <c r="B30" s="4" t="s">
        <v>217</v>
      </c>
      <c r="C30" s="19">
        <v>16</v>
      </c>
    </row>
    <row r="31" spans="2:3" ht="20.100000000000001" customHeight="1" thickBot="1" x14ac:dyDescent="0.25">
      <c r="B31" s="4" t="s">
        <v>218</v>
      </c>
      <c r="C31" s="19">
        <v>87</v>
      </c>
    </row>
    <row r="32" spans="2:3" ht="20.100000000000001" customHeight="1" thickBot="1" x14ac:dyDescent="0.25">
      <c r="B32" s="4" t="s">
        <v>219</v>
      </c>
      <c r="C32" s="19">
        <v>55</v>
      </c>
    </row>
    <row r="33" spans="2:3" ht="20.100000000000001" customHeight="1" thickBot="1" x14ac:dyDescent="0.25">
      <c r="B33" s="4" t="s">
        <v>220</v>
      </c>
      <c r="C33" s="19">
        <v>43</v>
      </c>
    </row>
    <row r="34" spans="2:3" ht="20.100000000000001" customHeight="1" thickBot="1" x14ac:dyDescent="0.25">
      <c r="B34" s="4" t="s">
        <v>221</v>
      </c>
      <c r="C34" s="19">
        <v>20</v>
      </c>
    </row>
    <row r="35" spans="2:3" ht="20.100000000000001" customHeight="1" thickBot="1" x14ac:dyDescent="0.25">
      <c r="B35" s="4" t="s">
        <v>222</v>
      </c>
      <c r="C35" s="19">
        <v>93</v>
      </c>
    </row>
    <row r="36" spans="2:3" ht="20.100000000000001" customHeight="1" thickBot="1" x14ac:dyDescent="0.25">
      <c r="B36" s="4" t="s">
        <v>223</v>
      </c>
      <c r="C36" s="19">
        <v>339</v>
      </c>
    </row>
    <row r="37" spans="2:3" ht="20.100000000000001" customHeight="1" thickBot="1" x14ac:dyDescent="0.25">
      <c r="B37" s="4" t="s">
        <v>224</v>
      </c>
      <c r="C37" s="19">
        <v>23</v>
      </c>
    </row>
    <row r="38" spans="2:3" ht="20.100000000000001" customHeight="1" thickBot="1" x14ac:dyDescent="0.25">
      <c r="B38" s="4" t="s">
        <v>225</v>
      </c>
      <c r="C38" s="19">
        <v>99</v>
      </c>
    </row>
    <row r="39" spans="2:3" ht="20.100000000000001" customHeight="1" thickBot="1" x14ac:dyDescent="0.25">
      <c r="B39" s="4" t="s">
        <v>226</v>
      </c>
      <c r="C39" s="19">
        <v>343</v>
      </c>
    </row>
    <row r="40" spans="2:3" ht="20.100000000000001" customHeight="1" thickBot="1" x14ac:dyDescent="0.25">
      <c r="B40" s="4" t="s">
        <v>227</v>
      </c>
      <c r="C40" s="19">
        <v>1230</v>
      </c>
    </row>
    <row r="41" spans="2:3" ht="20.100000000000001" customHeight="1" thickBot="1" x14ac:dyDescent="0.25">
      <c r="B41" s="4" t="s">
        <v>228</v>
      </c>
      <c r="C41" s="19">
        <v>131</v>
      </c>
    </row>
    <row r="42" spans="2:3" ht="20.100000000000001" customHeight="1" thickBot="1" x14ac:dyDescent="0.25">
      <c r="B42" s="4" t="s">
        <v>229</v>
      </c>
      <c r="C42" s="19">
        <v>354</v>
      </c>
    </row>
    <row r="43" spans="2:3" ht="20.100000000000001" customHeight="1" thickBot="1" x14ac:dyDescent="0.25">
      <c r="B43" s="4" t="s">
        <v>230</v>
      </c>
      <c r="C43" s="19">
        <v>479</v>
      </c>
    </row>
    <row r="44" spans="2:3" ht="20.100000000000001" customHeight="1" thickBot="1" x14ac:dyDescent="0.25">
      <c r="B44" s="4" t="s">
        <v>231</v>
      </c>
      <c r="C44" s="19">
        <v>1506</v>
      </c>
    </row>
    <row r="45" spans="2:3" ht="20.100000000000001" customHeight="1" thickBot="1" x14ac:dyDescent="0.25">
      <c r="B45" s="4" t="s">
        <v>232</v>
      </c>
      <c r="C45" s="19">
        <v>605</v>
      </c>
    </row>
    <row r="46" spans="2:3" ht="20.100000000000001" customHeight="1" thickBot="1" x14ac:dyDescent="0.25">
      <c r="B46" s="4" t="s">
        <v>233</v>
      </c>
      <c r="C46" s="19">
        <v>1875</v>
      </c>
    </row>
    <row r="47" spans="2:3" ht="20.100000000000001" customHeight="1" thickBot="1" x14ac:dyDescent="0.25">
      <c r="B47" s="4" t="s">
        <v>234</v>
      </c>
      <c r="C47" s="19">
        <v>342</v>
      </c>
    </row>
    <row r="48" spans="2:3" ht="20.100000000000001" customHeight="1" thickBot="1" x14ac:dyDescent="0.25">
      <c r="B48" s="4" t="s">
        <v>235</v>
      </c>
      <c r="C48" s="19">
        <v>219</v>
      </c>
    </row>
    <row r="49" spans="2:3" ht="20.100000000000001" customHeight="1" thickBot="1" x14ac:dyDescent="0.25">
      <c r="B49" s="4" t="s">
        <v>236</v>
      </c>
      <c r="C49" s="19">
        <v>443</v>
      </c>
    </row>
    <row r="50" spans="2:3" ht="20.100000000000001" customHeight="1" thickBot="1" x14ac:dyDescent="0.25">
      <c r="B50" s="4" t="s">
        <v>237</v>
      </c>
      <c r="C50" s="19">
        <v>99</v>
      </c>
    </row>
    <row r="51" spans="2:3" ht="20.100000000000001" customHeight="1" thickBot="1" x14ac:dyDescent="0.25">
      <c r="B51" s="4" t="s">
        <v>238</v>
      </c>
      <c r="C51" s="19">
        <v>77</v>
      </c>
    </row>
    <row r="52" spans="2:3" ht="20.100000000000001" customHeight="1" thickBot="1" x14ac:dyDescent="0.25">
      <c r="B52" s="4" t="s">
        <v>239</v>
      </c>
      <c r="C52" s="19">
        <v>415</v>
      </c>
    </row>
    <row r="53" spans="2:3" ht="20.100000000000001" customHeight="1" thickBot="1" x14ac:dyDescent="0.25">
      <c r="B53" s="4" t="s">
        <v>240</v>
      </c>
      <c r="C53" s="19">
        <v>813</v>
      </c>
    </row>
    <row r="54" spans="2:3" ht="20.100000000000001" customHeight="1" thickBot="1" x14ac:dyDescent="0.25">
      <c r="B54" s="4" t="s">
        <v>241</v>
      </c>
      <c r="C54" s="19">
        <v>1718</v>
      </c>
    </row>
    <row r="55" spans="2:3" ht="20.100000000000001" customHeight="1" thickBot="1" x14ac:dyDescent="0.25">
      <c r="B55" s="4" t="s">
        <v>242</v>
      </c>
      <c r="C55" s="19">
        <v>405</v>
      </c>
    </row>
    <row r="56" spans="2:3" ht="20.100000000000001" customHeight="1" thickBot="1" x14ac:dyDescent="0.25">
      <c r="B56" s="4" t="s">
        <v>243</v>
      </c>
      <c r="C56" s="19">
        <v>304</v>
      </c>
    </row>
    <row r="57" spans="2:3" ht="20.100000000000001" customHeight="1" thickBot="1" x14ac:dyDescent="0.25">
      <c r="B57" s="4" t="s">
        <v>269</v>
      </c>
      <c r="C57" s="19">
        <v>413</v>
      </c>
    </row>
    <row r="58" spans="2:3" ht="20.100000000000001" customHeight="1" thickBot="1" x14ac:dyDescent="0.25">
      <c r="B58" s="4" t="s">
        <v>245</v>
      </c>
      <c r="C58" s="19">
        <v>570</v>
      </c>
    </row>
    <row r="59" spans="2:3" ht="20.100000000000001" customHeight="1" thickBot="1" x14ac:dyDescent="0.25">
      <c r="B59" s="4" t="s">
        <v>246</v>
      </c>
      <c r="C59" s="19">
        <v>215</v>
      </c>
    </row>
    <row r="60" spans="2:3" ht="20.100000000000001" customHeight="1" thickBot="1" x14ac:dyDescent="0.25">
      <c r="B60" s="7" t="s">
        <v>22</v>
      </c>
      <c r="C60" s="9">
        <f>SUM(C10:C59)</f>
        <v>23725</v>
      </c>
    </row>
    <row r="61" spans="2:3" x14ac:dyDescent="0.2">
      <c r="C61" s="49"/>
    </row>
  </sheetData>
  <mergeCells count="1">
    <mergeCell ref="B9: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23"/>
      <c r="C9" s="98" t="s">
        <v>264</v>
      </c>
      <c r="D9" s="99"/>
      <c r="E9" s="99"/>
      <c r="F9" s="99"/>
      <c r="G9" s="99"/>
      <c r="H9" s="98" t="s">
        <v>265</v>
      </c>
      <c r="I9" s="99"/>
      <c r="J9" s="99"/>
      <c r="K9" s="99"/>
      <c r="L9" s="99"/>
      <c r="M9" s="98" t="s">
        <v>35</v>
      </c>
      <c r="N9" s="99"/>
      <c r="O9" s="99"/>
      <c r="P9" s="99"/>
      <c r="Q9" s="99"/>
    </row>
    <row r="10" spans="2:17" ht="41.25" customHeight="1" thickBot="1" x14ac:dyDescent="0.25">
      <c r="B10" s="24"/>
      <c r="C10" s="22" t="s">
        <v>115</v>
      </c>
      <c r="D10" s="22" t="s">
        <v>116</v>
      </c>
      <c r="E10" s="22" t="s">
        <v>117</v>
      </c>
      <c r="F10" s="22" t="s">
        <v>118</v>
      </c>
      <c r="G10" s="22" t="s">
        <v>119</v>
      </c>
      <c r="H10" s="22" t="s">
        <v>115</v>
      </c>
      <c r="I10" s="22" t="s">
        <v>116</v>
      </c>
      <c r="J10" s="22" t="s">
        <v>117</v>
      </c>
      <c r="K10" s="22" t="s">
        <v>118</v>
      </c>
      <c r="L10" s="22" t="s">
        <v>119</v>
      </c>
      <c r="M10" s="22" t="s">
        <v>115</v>
      </c>
      <c r="N10" s="22" t="s">
        <v>116</v>
      </c>
      <c r="O10" s="22" t="s">
        <v>117</v>
      </c>
      <c r="P10" s="22" t="s">
        <v>118</v>
      </c>
      <c r="Q10" s="22" t="s">
        <v>119</v>
      </c>
    </row>
    <row r="11" spans="2:17" ht="20.100000000000001" customHeight="1" thickBot="1" x14ac:dyDescent="0.25">
      <c r="B11" s="3" t="s">
        <v>197</v>
      </c>
      <c r="C11" s="18">
        <v>726</v>
      </c>
      <c r="D11" s="18">
        <v>318</v>
      </c>
      <c r="E11" s="18">
        <v>389</v>
      </c>
      <c r="F11" s="18">
        <v>5</v>
      </c>
      <c r="G11" s="18">
        <v>14</v>
      </c>
      <c r="H11" s="18">
        <v>30</v>
      </c>
      <c r="I11" s="18">
        <v>29</v>
      </c>
      <c r="J11" s="18">
        <v>1</v>
      </c>
      <c r="K11" s="18">
        <v>0</v>
      </c>
      <c r="L11" s="18">
        <v>0</v>
      </c>
      <c r="M11" s="18">
        <v>756</v>
      </c>
      <c r="N11" s="18">
        <v>347</v>
      </c>
      <c r="O11" s="18">
        <v>390</v>
      </c>
      <c r="P11" s="18">
        <v>5</v>
      </c>
      <c r="Q11" s="18">
        <v>14</v>
      </c>
    </row>
    <row r="12" spans="2:17" ht="20.100000000000001" customHeight="1" thickBot="1" x14ac:dyDescent="0.25">
      <c r="B12" s="4" t="s">
        <v>198</v>
      </c>
      <c r="C12" s="19">
        <v>1338</v>
      </c>
      <c r="D12" s="19">
        <v>1055</v>
      </c>
      <c r="E12" s="19">
        <v>180</v>
      </c>
      <c r="F12" s="19">
        <v>96</v>
      </c>
      <c r="G12" s="19">
        <v>7</v>
      </c>
      <c r="H12" s="19">
        <v>7</v>
      </c>
      <c r="I12" s="19">
        <v>4</v>
      </c>
      <c r="J12" s="19">
        <v>3</v>
      </c>
      <c r="K12" s="19">
        <v>0</v>
      </c>
      <c r="L12" s="19">
        <v>0</v>
      </c>
      <c r="M12" s="19">
        <v>1345</v>
      </c>
      <c r="N12" s="19">
        <v>1059</v>
      </c>
      <c r="O12" s="19">
        <v>183</v>
      </c>
      <c r="P12" s="19">
        <v>96</v>
      </c>
      <c r="Q12" s="19">
        <v>7</v>
      </c>
    </row>
    <row r="13" spans="2:17" ht="20.100000000000001" customHeight="1" thickBot="1" x14ac:dyDescent="0.25">
      <c r="B13" s="4" t="s">
        <v>199</v>
      </c>
      <c r="C13" s="19">
        <v>688</v>
      </c>
      <c r="D13" s="19">
        <v>567</v>
      </c>
      <c r="E13" s="19">
        <v>94</v>
      </c>
      <c r="F13" s="19">
        <v>27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688</v>
      </c>
      <c r="N13" s="19">
        <v>567</v>
      </c>
      <c r="O13" s="19">
        <v>94</v>
      </c>
      <c r="P13" s="19">
        <v>27</v>
      </c>
      <c r="Q13" s="19">
        <v>0</v>
      </c>
    </row>
    <row r="14" spans="2:17" ht="20.100000000000001" customHeight="1" thickBot="1" x14ac:dyDescent="0.25">
      <c r="B14" s="4" t="s">
        <v>200</v>
      </c>
      <c r="C14" s="19">
        <v>1206</v>
      </c>
      <c r="D14" s="19">
        <v>892</v>
      </c>
      <c r="E14" s="19">
        <v>254</v>
      </c>
      <c r="F14" s="19">
        <v>56</v>
      </c>
      <c r="G14" s="19">
        <v>4</v>
      </c>
      <c r="H14" s="19">
        <v>6</v>
      </c>
      <c r="I14" s="19">
        <v>5</v>
      </c>
      <c r="J14" s="19">
        <v>1</v>
      </c>
      <c r="K14" s="19">
        <v>0</v>
      </c>
      <c r="L14" s="19">
        <v>0</v>
      </c>
      <c r="M14" s="19">
        <v>1212</v>
      </c>
      <c r="N14" s="19">
        <v>897</v>
      </c>
      <c r="O14" s="19">
        <v>255</v>
      </c>
      <c r="P14" s="19">
        <v>56</v>
      </c>
      <c r="Q14" s="19">
        <v>4</v>
      </c>
    </row>
    <row r="15" spans="2:17" ht="20.100000000000001" customHeight="1" thickBot="1" x14ac:dyDescent="0.25">
      <c r="B15" s="4" t="s">
        <v>201</v>
      </c>
      <c r="C15" s="19">
        <v>519</v>
      </c>
      <c r="D15" s="19">
        <v>372</v>
      </c>
      <c r="E15" s="19">
        <v>120</v>
      </c>
      <c r="F15" s="19">
        <v>24</v>
      </c>
      <c r="G15" s="19">
        <v>3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519</v>
      </c>
      <c r="N15" s="19">
        <v>372</v>
      </c>
      <c r="O15" s="19">
        <v>120</v>
      </c>
      <c r="P15" s="19">
        <v>24</v>
      </c>
      <c r="Q15" s="19">
        <v>3</v>
      </c>
    </row>
    <row r="16" spans="2:17" ht="20.100000000000001" customHeight="1" thickBot="1" x14ac:dyDescent="0.25">
      <c r="B16" s="4" t="s">
        <v>202</v>
      </c>
      <c r="C16" s="19">
        <v>298</v>
      </c>
      <c r="D16" s="19">
        <v>249</v>
      </c>
      <c r="E16" s="19">
        <v>24</v>
      </c>
      <c r="F16" s="19">
        <v>19</v>
      </c>
      <c r="G16" s="19">
        <v>6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298</v>
      </c>
      <c r="N16" s="19">
        <v>249</v>
      </c>
      <c r="O16" s="19">
        <v>24</v>
      </c>
      <c r="P16" s="19">
        <v>19</v>
      </c>
      <c r="Q16" s="19">
        <v>6</v>
      </c>
    </row>
    <row r="17" spans="2:17" ht="20.100000000000001" customHeight="1" thickBot="1" x14ac:dyDescent="0.25">
      <c r="B17" s="4" t="s">
        <v>203</v>
      </c>
      <c r="C17" s="19">
        <v>1032</v>
      </c>
      <c r="D17" s="19">
        <v>542</v>
      </c>
      <c r="E17" s="19">
        <v>343</v>
      </c>
      <c r="F17" s="19">
        <v>88</v>
      </c>
      <c r="G17" s="19">
        <v>59</v>
      </c>
      <c r="H17" s="19">
        <v>10</v>
      </c>
      <c r="I17" s="19">
        <v>2</v>
      </c>
      <c r="J17" s="19">
        <v>0</v>
      </c>
      <c r="K17" s="19">
        <v>8</v>
      </c>
      <c r="L17" s="19">
        <v>0</v>
      </c>
      <c r="M17" s="19">
        <v>1042</v>
      </c>
      <c r="N17" s="19">
        <v>544</v>
      </c>
      <c r="O17" s="19">
        <v>343</v>
      </c>
      <c r="P17" s="19">
        <v>96</v>
      </c>
      <c r="Q17" s="19">
        <v>59</v>
      </c>
    </row>
    <row r="18" spans="2:17" ht="20.100000000000001" customHeight="1" thickBot="1" x14ac:dyDescent="0.25">
      <c r="B18" s="4" t="s">
        <v>204</v>
      </c>
      <c r="C18" s="19">
        <v>855</v>
      </c>
      <c r="D18" s="19">
        <v>610</v>
      </c>
      <c r="E18" s="19">
        <v>84</v>
      </c>
      <c r="F18" s="19">
        <v>150</v>
      </c>
      <c r="G18" s="19">
        <v>11</v>
      </c>
      <c r="H18" s="19">
        <v>16</v>
      </c>
      <c r="I18" s="19">
        <v>15</v>
      </c>
      <c r="J18" s="19">
        <v>1</v>
      </c>
      <c r="K18" s="19">
        <v>0</v>
      </c>
      <c r="L18" s="19">
        <v>0</v>
      </c>
      <c r="M18" s="19">
        <v>871</v>
      </c>
      <c r="N18" s="19">
        <v>625</v>
      </c>
      <c r="O18" s="19">
        <v>85</v>
      </c>
      <c r="P18" s="19">
        <v>150</v>
      </c>
      <c r="Q18" s="19">
        <v>11</v>
      </c>
    </row>
    <row r="19" spans="2:17" ht="20.100000000000001" customHeight="1" thickBot="1" x14ac:dyDescent="0.25">
      <c r="B19" s="4" t="s">
        <v>205</v>
      </c>
      <c r="C19" s="19">
        <v>154</v>
      </c>
      <c r="D19" s="19">
        <v>72</v>
      </c>
      <c r="E19" s="19">
        <v>80</v>
      </c>
      <c r="F19" s="19">
        <v>2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154</v>
      </c>
      <c r="N19" s="19">
        <v>72</v>
      </c>
      <c r="O19" s="19">
        <v>80</v>
      </c>
      <c r="P19" s="19">
        <v>2</v>
      </c>
      <c r="Q19" s="19">
        <v>0</v>
      </c>
    </row>
    <row r="20" spans="2:17" ht="20.100000000000001" customHeight="1" thickBot="1" x14ac:dyDescent="0.25">
      <c r="B20" s="4" t="s">
        <v>206</v>
      </c>
      <c r="C20" s="19">
        <v>79</v>
      </c>
      <c r="D20" s="19">
        <v>39</v>
      </c>
      <c r="E20" s="19">
        <v>38</v>
      </c>
      <c r="F20" s="19">
        <v>1</v>
      </c>
      <c r="G20" s="19">
        <v>1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79</v>
      </c>
      <c r="N20" s="19">
        <v>39</v>
      </c>
      <c r="O20" s="19">
        <v>38</v>
      </c>
      <c r="P20" s="19">
        <v>1</v>
      </c>
      <c r="Q20" s="19">
        <v>1</v>
      </c>
    </row>
    <row r="21" spans="2:17" ht="20.100000000000001" customHeight="1" thickBot="1" x14ac:dyDescent="0.25">
      <c r="B21" s="4" t="s">
        <v>207</v>
      </c>
      <c r="C21" s="19">
        <v>600</v>
      </c>
      <c r="D21" s="19">
        <v>279</v>
      </c>
      <c r="E21" s="19">
        <v>290</v>
      </c>
      <c r="F21" s="19">
        <v>17</v>
      </c>
      <c r="G21" s="19">
        <v>14</v>
      </c>
      <c r="H21" s="19">
        <v>2</v>
      </c>
      <c r="I21" s="19">
        <v>2</v>
      </c>
      <c r="J21" s="19">
        <v>0</v>
      </c>
      <c r="K21" s="19">
        <v>0</v>
      </c>
      <c r="L21" s="19">
        <v>0</v>
      </c>
      <c r="M21" s="19">
        <v>602</v>
      </c>
      <c r="N21" s="19">
        <v>281</v>
      </c>
      <c r="O21" s="19">
        <v>290</v>
      </c>
      <c r="P21" s="19">
        <v>17</v>
      </c>
      <c r="Q21" s="19">
        <v>14</v>
      </c>
    </row>
    <row r="22" spans="2:17" ht="20.100000000000001" customHeight="1" thickBot="1" x14ac:dyDescent="0.25">
      <c r="B22" s="4" t="s">
        <v>208</v>
      </c>
      <c r="C22" s="19">
        <v>625</v>
      </c>
      <c r="D22" s="19">
        <v>441</v>
      </c>
      <c r="E22" s="19">
        <v>160</v>
      </c>
      <c r="F22" s="19">
        <v>22</v>
      </c>
      <c r="G22" s="19">
        <v>2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625</v>
      </c>
      <c r="N22" s="19">
        <v>441</v>
      </c>
      <c r="O22" s="19">
        <v>160</v>
      </c>
      <c r="P22" s="19">
        <v>22</v>
      </c>
      <c r="Q22" s="19">
        <v>2</v>
      </c>
    </row>
    <row r="23" spans="2:17" ht="20.100000000000001" customHeight="1" thickBot="1" x14ac:dyDescent="0.25">
      <c r="B23" s="4" t="s">
        <v>209</v>
      </c>
      <c r="C23" s="19">
        <v>1117</v>
      </c>
      <c r="D23" s="19">
        <v>558</v>
      </c>
      <c r="E23" s="19">
        <v>472</v>
      </c>
      <c r="F23" s="19">
        <v>53</v>
      </c>
      <c r="G23" s="19">
        <v>34</v>
      </c>
      <c r="H23" s="19">
        <v>5</v>
      </c>
      <c r="I23" s="19">
        <v>1</v>
      </c>
      <c r="J23" s="19">
        <v>4</v>
      </c>
      <c r="K23" s="19">
        <v>0</v>
      </c>
      <c r="L23" s="19">
        <v>0</v>
      </c>
      <c r="M23" s="19">
        <v>1122</v>
      </c>
      <c r="N23" s="19">
        <v>559</v>
      </c>
      <c r="O23" s="19">
        <v>476</v>
      </c>
      <c r="P23" s="19">
        <v>53</v>
      </c>
      <c r="Q23" s="19">
        <v>34</v>
      </c>
    </row>
    <row r="24" spans="2:17" ht="20.100000000000001" customHeight="1" thickBot="1" x14ac:dyDescent="0.25">
      <c r="B24" s="4" t="s">
        <v>210</v>
      </c>
      <c r="C24" s="19">
        <v>1716</v>
      </c>
      <c r="D24" s="19">
        <v>1188</v>
      </c>
      <c r="E24" s="19">
        <v>445</v>
      </c>
      <c r="F24" s="19">
        <v>71</v>
      </c>
      <c r="G24" s="19">
        <v>12</v>
      </c>
      <c r="H24" s="19">
        <v>19</v>
      </c>
      <c r="I24" s="19">
        <v>17</v>
      </c>
      <c r="J24" s="19">
        <v>2</v>
      </c>
      <c r="K24" s="19">
        <v>0</v>
      </c>
      <c r="L24" s="19">
        <v>0</v>
      </c>
      <c r="M24" s="19">
        <v>1735</v>
      </c>
      <c r="N24" s="19">
        <v>1205</v>
      </c>
      <c r="O24" s="19">
        <v>447</v>
      </c>
      <c r="P24" s="19">
        <v>71</v>
      </c>
      <c r="Q24" s="19">
        <v>12</v>
      </c>
    </row>
    <row r="25" spans="2:17" ht="20.100000000000001" customHeight="1" thickBot="1" x14ac:dyDescent="0.25">
      <c r="B25" s="4" t="s">
        <v>211</v>
      </c>
      <c r="C25" s="19">
        <v>1283</v>
      </c>
      <c r="D25" s="19">
        <v>846</v>
      </c>
      <c r="E25" s="19">
        <v>376</v>
      </c>
      <c r="F25" s="19">
        <v>36</v>
      </c>
      <c r="G25" s="19">
        <v>25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1283</v>
      </c>
      <c r="N25" s="19">
        <v>846</v>
      </c>
      <c r="O25" s="19">
        <v>376</v>
      </c>
      <c r="P25" s="19">
        <v>36</v>
      </c>
      <c r="Q25" s="19">
        <v>25</v>
      </c>
    </row>
    <row r="26" spans="2:17" ht="20.100000000000001" customHeight="1" thickBot="1" x14ac:dyDescent="0.25">
      <c r="B26" s="5" t="s">
        <v>212</v>
      </c>
      <c r="C26" s="27">
        <v>424</v>
      </c>
      <c r="D26" s="27">
        <v>281</v>
      </c>
      <c r="E26" s="27">
        <v>133</v>
      </c>
      <c r="F26" s="27">
        <v>8</v>
      </c>
      <c r="G26" s="27">
        <v>2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424</v>
      </c>
      <c r="N26" s="27">
        <v>281</v>
      </c>
      <c r="O26" s="27">
        <v>133</v>
      </c>
      <c r="P26" s="27">
        <v>8</v>
      </c>
      <c r="Q26" s="27">
        <v>2</v>
      </c>
    </row>
    <row r="27" spans="2:17" ht="20.100000000000001" customHeight="1" thickBot="1" x14ac:dyDescent="0.25">
      <c r="B27" s="6" t="s">
        <v>213</v>
      </c>
      <c r="C27" s="29">
        <v>28</v>
      </c>
      <c r="D27" s="29">
        <v>20</v>
      </c>
      <c r="E27" s="29">
        <v>5</v>
      </c>
      <c r="F27" s="29">
        <v>1</v>
      </c>
      <c r="G27" s="29">
        <v>2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28</v>
      </c>
      <c r="N27" s="29">
        <v>20</v>
      </c>
      <c r="O27" s="29">
        <v>5</v>
      </c>
      <c r="P27" s="29">
        <v>1</v>
      </c>
      <c r="Q27" s="29">
        <v>2</v>
      </c>
    </row>
    <row r="28" spans="2:17" ht="20.100000000000001" customHeight="1" thickBot="1" x14ac:dyDescent="0.25">
      <c r="B28" s="4" t="s">
        <v>214</v>
      </c>
      <c r="C28" s="29">
        <v>169</v>
      </c>
      <c r="D28" s="29">
        <v>84</v>
      </c>
      <c r="E28" s="29">
        <v>83</v>
      </c>
      <c r="F28" s="29">
        <v>2</v>
      </c>
      <c r="G28" s="29">
        <v>0</v>
      </c>
      <c r="H28" s="29">
        <v>1</v>
      </c>
      <c r="I28" s="29">
        <v>1</v>
      </c>
      <c r="J28" s="29">
        <v>0</v>
      </c>
      <c r="K28" s="29">
        <v>0</v>
      </c>
      <c r="L28" s="29">
        <v>0</v>
      </c>
      <c r="M28" s="29">
        <v>170</v>
      </c>
      <c r="N28" s="29">
        <v>85</v>
      </c>
      <c r="O28" s="29">
        <v>83</v>
      </c>
      <c r="P28" s="29">
        <v>2</v>
      </c>
      <c r="Q28" s="29">
        <v>0</v>
      </c>
    </row>
    <row r="29" spans="2:17" ht="20.100000000000001" customHeight="1" thickBot="1" x14ac:dyDescent="0.25">
      <c r="B29" s="4" t="s">
        <v>215</v>
      </c>
      <c r="C29" s="28">
        <v>383</v>
      </c>
      <c r="D29" s="28">
        <v>257</v>
      </c>
      <c r="E29" s="28">
        <v>108</v>
      </c>
      <c r="F29" s="28">
        <v>8</v>
      </c>
      <c r="G29" s="28">
        <v>10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383</v>
      </c>
      <c r="N29" s="28">
        <v>257</v>
      </c>
      <c r="O29" s="28">
        <v>108</v>
      </c>
      <c r="P29" s="28">
        <v>8</v>
      </c>
      <c r="Q29" s="28">
        <v>10</v>
      </c>
    </row>
    <row r="30" spans="2:17" ht="20.100000000000001" customHeight="1" thickBot="1" x14ac:dyDescent="0.25">
      <c r="B30" s="4" t="s">
        <v>216</v>
      </c>
      <c r="C30" s="19">
        <v>95</v>
      </c>
      <c r="D30" s="19">
        <v>46</v>
      </c>
      <c r="E30" s="19">
        <v>47</v>
      </c>
      <c r="F30" s="19">
        <v>2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95</v>
      </c>
      <c r="N30" s="19">
        <v>46</v>
      </c>
      <c r="O30" s="19">
        <v>47</v>
      </c>
      <c r="P30" s="19">
        <v>2</v>
      </c>
      <c r="Q30" s="19">
        <v>0</v>
      </c>
    </row>
    <row r="31" spans="2:17" ht="20.100000000000001" customHeight="1" thickBot="1" x14ac:dyDescent="0.25">
      <c r="B31" s="4" t="s">
        <v>217</v>
      </c>
      <c r="C31" s="19">
        <v>60</v>
      </c>
      <c r="D31" s="19">
        <v>34</v>
      </c>
      <c r="E31" s="19">
        <v>2</v>
      </c>
      <c r="F31" s="19">
        <v>19</v>
      </c>
      <c r="G31" s="19">
        <v>5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60</v>
      </c>
      <c r="N31" s="19">
        <v>34</v>
      </c>
      <c r="O31" s="19">
        <v>2</v>
      </c>
      <c r="P31" s="19">
        <v>19</v>
      </c>
      <c r="Q31" s="19">
        <v>5</v>
      </c>
    </row>
    <row r="32" spans="2:17" ht="20.100000000000001" customHeight="1" thickBot="1" x14ac:dyDescent="0.25">
      <c r="B32" s="4" t="s">
        <v>218</v>
      </c>
      <c r="C32" s="19">
        <v>98</v>
      </c>
      <c r="D32" s="19">
        <v>23</v>
      </c>
      <c r="E32" s="19">
        <v>68</v>
      </c>
      <c r="F32" s="19">
        <v>1</v>
      </c>
      <c r="G32" s="19">
        <v>6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98</v>
      </c>
      <c r="N32" s="19">
        <v>23</v>
      </c>
      <c r="O32" s="19">
        <v>68</v>
      </c>
      <c r="P32" s="19">
        <v>1</v>
      </c>
      <c r="Q32" s="19">
        <v>6</v>
      </c>
    </row>
    <row r="33" spans="2:17" ht="20.100000000000001" customHeight="1" thickBot="1" x14ac:dyDescent="0.25">
      <c r="B33" s="4" t="s">
        <v>219</v>
      </c>
      <c r="C33" s="19">
        <v>56</v>
      </c>
      <c r="D33" s="19">
        <v>25</v>
      </c>
      <c r="E33" s="19">
        <v>31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56</v>
      </c>
      <c r="N33" s="19">
        <v>25</v>
      </c>
      <c r="O33" s="19">
        <v>31</v>
      </c>
      <c r="P33" s="19">
        <v>0</v>
      </c>
      <c r="Q33" s="19">
        <v>0</v>
      </c>
    </row>
    <row r="34" spans="2:17" ht="20.100000000000001" customHeight="1" thickBot="1" x14ac:dyDescent="0.25">
      <c r="B34" s="4" t="s">
        <v>220</v>
      </c>
      <c r="C34" s="19">
        <v>85</v>
      </c>
      <c r="D34" s="19">
        <v>63</v>
      </c>
      <c r="E34" s="19">
        <v>0</v>
      </c>
      <c r="F34" s="19">
        <v>22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85</v>
      </c>
      <c r="N34" s="19">
        <v>63</v>
      </c>
      <c r="O34" s="19">
        <v>0</v>
      </c>
      <c r="P34" s="19">
        <v>22</v>
      </c>
      <c r="Q34" s="19">
        <v>0</v>
      </c>
    </row>
    <row r="35" spans="2:17" ht="20.100000000000001" customHeight="1" thickBot="1" x14ac:dyDescent="0.25">
      <c r="B35" s="4" t="s">
        <v>221</v>
      </c>
      <c r="C35" s="19">
        <v>34</v>
      </c>
      <c r="D35" s="19">
        <v>16</v>
      </c>
      <c r="E35" s="19">
        <v>16</v>
      </c>
      <c r="F35" s="19">
        <v>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34</v>
      </c>
      <c r="N35" s="19">
        <v>16</v>
      </c>
      <c r="O35" s="19">
        <v>16</v>
      </c>
      <c r="P35" s="19">
        <v>2</v>
      </c>
      <c r="Q35" s="19">
        <v>0</v>
      </c>
    </row>
    <row r="36" spans="2:17" ht="20.100000000000001" customHeight="1" thickBot="1" x14ac:dyDescent="0.25">
      <c r="B36" s="4" t="s">
        <v>222</v>
      </c>
      <c r="C36" s="19">
        <v>116</v>
      </c>
      <c r="D36" s="19">
        <v>83</v>
      </c>
      <c r="E36" s="19">
        <v>22</v>
      </c>
      <c r="F36" s="19">
        <v>10</v>
      </c>
      <c r="G36" s="19">
        <v>1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116</v>
      </c>
      <c r="N36" s="19">
        <v>83</v>
      </c>
      <c r="O36" s="19">
        <v>22</v>
      </c>
      <c r="P36" s="19">
        <v>10</v>
      </c>
      <c r="Q36" s="19">
        <v>1</v>
      </c>
    </row>
    <row r="37" spans="2:17" ht="20.100000000000001" customHeight="1" thickBot="1" x14ac:dyDescent="0.25">
      <c r="B37" s="4" t="s">
        <v>223</v>
      </c>
      <c r="C37" s="19">
        <v>390</v>
      </c>
      <c r="D37" s="19">
        <v>267</v>
      </c>
      <c r="E37" s="19">
        <v>101</v>
      </c>
      <c r="F37" s="19">
        <v>13</v>
      </c>
      <c r="G37" s="19">
        <v>9</v>
      </c>
      <c r="H37" s="19">
        <v>2</v>
      </c>
      <c r="I37" s="19">
        <v>2</v>
      </c>
      <c r="J37" s="19">
        <v>0</v>
      </c>
      <c r="K37" s="19">
        <v>0</v>
      </c>
      <c r="L37" s="19">
        <v>0</v>
      </c>
      <c r="M37" s="19">
        <v>392</v>
      </c>
      <c r="N37" s="19">
        <v>269</v>
      </c>
      <c r="O37" s="19">
        <v>101</v>
      </c>
      <c r="P37" s="19">
        <v>13</v>
      </c>
      <c r="Q37" s="19">
        <v>9</v>
      </c>
    </row>
    <row r="38" spans="2:17" ht="20.100000000000001" customHeight="1" thickBot="1" x14ac:dyDescent="0.25">
      <c r="B38" s="4" t="s">
        <v>224</v>
      </c>
      <c r="C38" s="19">
        <v>38</v>
      </c>
      <c r="D38" s="19">
        <v>19</v>
      </c>
      <c r="E38" s="19">
        <v>12</v>
      </c>
      <c r="F38" s="19">
        <v>4</v>
      </c>
      <c r="G38" s="19">
        <v>3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38</v>
      </c>
      <c r="N38" s="19">
        <v>19</v>
      </c>
      <c r="O38" s="19">
        <v>12</v>
      </c>
      <c r="P38" s="19">
        <v>4</v>
      </c>
      <c r="Q38" s="19">
        <v>3</v>
      </c>
    </row>
    <row r="39" spans="2:17" ht="20.100000000000001" customHeight="1" thickBot="1" x14ac:dyDescent="0.25">
      <c r="B39" s="4" t="s">
        <v>225</v>
      </c>
      <c r="C39" s="19">
        <v>118</v>
      </c>
      <c r="D39" s="19">
        <v>62</v>
      </c>
      <c r="E39" s="19">
        <v>50</v>
      </c>
      <c r="F39" s="19">
        <v>5</v>
      </c>
      <c r="G39" s="19">
        <v>1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118</v>
      </c>
      <c r="N39" s="19">
        <v>62</v>
      </c>
      <c r="O39" s="19">
        <v>50</v>
      </c>
      <c r="P39" s="19">
        <v>5</v>
      </c>
      <c r="Q39" s="19">
        <v>1</v>
      </c>
    </row>
    <row r="40" spans="2:17" ht="20.100000000000001" customHeight="1" thickBot="1" x14ac:dyDescent="0.25">
      <c r="B40" s="4" t="s">
        <v>226</v>
      </c>
      <c r="C40" s="19">
        <v>475</v>
      </c>
      <c r="D40" s="19">
        <v>262</v>
      </c>
      <c r="E40" s="19">
        <v>168</v>
      </c>
      <c r="F40" s="19">
        <v>34</v>
      </c>
      <c r="G40" s="19">
        <v>11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475</v>
      </c>
      <c r="N40" s="19">
        <v>262</v>
      </c>
      <c r="O40" s="19">
        <v>168</v>
      </c>
      <c r="P40" s="19">
        <v>34</v>
      </c>
      <c r="Q40" s="19">
        <v>11</v>
      </c>
    </row>
    <row r="41" spans="2:17" ht="20.100000000000001" customHeight="1" thickBot="1" x14ac:dyDescent="0.25">
      <c r="B41" s="4" t="s">
        <v>227</v>
      </c>
      <c r="C41" s="19">
        <v>1588</v>
      </c>
      <c r="D41" s="19">
        <v>774</v>
      </c>
      <c r="E41" s="19">
        <v>655</v>
      </c>
      <c r="F41" s="19">
        <v>91</v>
      </c>
      <c r="G41" s="19">
        <v>68</v>
      </c>
      <c r="H41" s="19">
        <v>9</v>
      </c>
      <c r="I41" s="19">
        <v>6</v>
      </c>
      <c r="J41" s="19">
        <v>1</v>
      </c>
      <c r="K41" s="19">
        <v>2</v>
      </c>
      <c r="L41" s="19">
        <v>0</v>
      </c>
      <c r="M41" s="19">
        <v>1597</v>
      </c>
      <c r="N41" s="19">
        <v>780</v>
      </c>
      <c r="O41" s="19">
        <v>656</v>
      </c>
      <c r="P41" s="19">
        <v>93</v>
      </c>
      <c r="Q41" s="19">
        <v>68</v>
      </c>
    </row>
    <row r="42" spans="2:17" ht="20.100000000000001" customHeight="1" thickBot="1" x14ac:dyDescent="0.25">
      <c r="B42" s="4" t="s">
        <v>228</v>
      </c>
      <c r="C42" s="19">
        <v>200</v>
      </c>
      <c r="D42" s="19">
        <v>90</v>
      </c>
      <c r="E42" s="19">
        <v>74</v>
      </c>
      <c r="F42" s="19">
        <v>14</v>
      </c>
      <c r="G42" s="19">
        <v>22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200</v>
      </c>
      <c r="N42" s="19">
        <v>90</v>
      </c>
      <c r="O42" s="19">
        <v>74</v>
      </c>
      <c r="P42" s="19">
        <v>14</v>
      </c>
      <c r="Q42" s="19">
        <v>22</v>
      </c>
    </row>
    <row r="43" spans="2:17" ht="20.100000000000001" customHeight="1" thickBot="1" x14ac:dyDescent="0.25">
      <c r="B43" s="4" t="s">
        <v>229</v>
      </c>
      <c r="C43" s="19">
        <v>436</v>
      </c>
      <c r="D43" s="19">
        <v>202</v>
      </c>
      <c r="E43" s="19">
        <v>210</v>
      </c>
      <c r="F43" s="19">
        <v>14</v>
      </c>
      <c r="G43" s="19">
        <v>10</v>
      </c>
      <c r="H43" s="19">
        <v>2</v>
      </c>
      <c r="I43" s="19">
        <v>0</v>
      </c>
      <c r="J43" s="19">
        <v>1</v>
      </c>
      <c r="K43" s="19">
        <v>1</v>
      </c>
      <c r="L43" s="19">
        <v>0</v>
      </c>
      <c r="M43" s="19">
        <v>438</v>
      </c>
      <c r="N43" s="19">
        <v>202</v>
      </c>
      <c r="O43" s="19">
        <v>211</v>
      </c>
      <c r="P43" s="19">
        <v>15</v>
      </c>
      <c r="Q43" s="19">
        <v>10</v>
      </c>
    </row>
    <row r="44" spans="2:17" ht="20.100000000000001" customHeight="1" thickBot="1" x14ac:dyDescent="0.25">
      <c r="B44" s="4" t="s">
        <v>230</v>
      </c>
      <c r="C44" s="19">
        <v>520</v>
      </c>
      <c r="D44" s="19">
        <v>319</v>
      </c>
      <c r="E44" s="19">
        <v>181</v>
      </c>
      <c r="F44" s="19">
        <v>18</v>
      </c>
      <c r="G44" s="19">
        <v>2</v>
      </c>
      <c r="H44" s="19">
        <v>8</v>
      </c>
      <c r="I44" s="19">
        <v>4</v>
      </c>
      <c r="J44" s="19">
        <v>4</v>
      </c>
      <c r="K44" s="19">
        <v>0</v>
      </c>
      <c r="L44" s="19">
        <v>0</v>
      </c>
      <c r="M44" s="19">
        <v>528</v>
      </c>
      <c r="N44" s="19">
        <v>323</v>
      </c>
      <c r="O44" s="19">
        <v>185</v>
      </c>
      <c r="P44" s="19">
        <v>18</v>
      </c>
      <c r="Q44" s="19">
        <v>2</v>
      </c>
    </row>
    <row r="45" spans="2:17" ht="20.100000000000001" customHeight="1" thickBot="1" x14ac:dyDescent="0.25">
      <c r="B45" s="4" t="s">
        <v>231</v>
      </c>
      <c r="C45" s="19">
        <v>1874</v>
      </c>
      <c r="D45" s="19">
        <v>905</v>
      </c>
      <c r="E45" s="19">
        <v>838</v>
      </c>
      <c r="F45" s="19">
        <v>89</v>
      </c>
      <c r="G45" s="19">
        <v>42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1874</v>
      </c>
      <c r="N45" s="19">
        <v>905</v>
      </c>
      <c r="O45" s="19">
        <v>838</v>
      </c>
      <c r="P45" s="19">
        <v>89</v>
      </c>
      <c r="Q45" s="19">
        <v>42</v>
      </c>
    </row>
    <row r="46" spans="2:17" ht="20.100000000000001" customHeight="1" thickBot="1" x14ac:dyDescent="0.25">
      <c r="B46" s="4" t="s">
        <v>232</v>
      </c>
      <c r="C46" s="19">
        <v>662</v>
      </c>
      <c r="D46" s="19">
        <v>370</v>
      </c>
      <c r="E46" s="19">
        <v>270</v>
      </c>
      <c r="F46" s="19">
        <v>13</v>
      </c>
      <c r="G46" s="19">
        <v>9</v>
      </c>
      <c r="H46" s="19">
        <v>2</v>
      </c>
      <c r="I46" s="19">
        <v>2</v>
      </c>
      <c r="J46" s="19">
        <v>0</v>
      </c>
      <c r="K46" s="19">
        <v>0</v>
      </c>
      <c r="L46" s="19">
        <v>0</v>
      </c>
      <c r="M46" s="19">
        <v>664</v>
      </c>
      <c r="N46" s="19">
        <v>372</v>
      </c>
      <c r="O46" s="19">
        <v>270</v>
      </c>
      <c r="P46" s="19">
        <v>13</v>
      </c>
      <c r="Q46" s="19">
        <v>9</v>
      </c>
    </row>
    <row r="47" spans="2:17" ht="20.100000000000001" customHeight="1" thickBot="1" x14ac:dyDescent="0.25">
      <c r="B47" s="4" t="s">
        <v>233</v>
      </c>
      <c r="C47" s="19">
        <v>2542</v>
      </c>
      <c r="D47" s="19">
        <v>1561</v>
      </c>
      <c r="E47" s="19">
        <v>776</v>
      </c>
      <c r="F47" s="19">
        <v>139</v>
      </c>
      <c r="G47" s="19">
        <v>66</v>
      </c>
      <c r="H47" s="19">
        <v>5</v>
      </c>
      <c r="I47" s="19">
        <v>3</v>
      </c>
      <c r="J47" s="19">
        <v>2</v>
      </c>
      <c r="K47" s="19">
        <v>0</v>
      </c>
      <c r="L47" s="19">
        <v>0</v>
      </c>
      <c r="M47" s="19">
        <v>2547</v>
      </c>
      <c r="N47" s="19">
        <v>1564</v>
      </c>
      <c r="O47" s="19">
        <v>778</v>
      </c>
      <c r="P47" s="19">
        <v>139</v>
      </c>
      <c r="Q47" s="19">
        <v>66</v>
      </c>
    </row>
    <row r="48" spans="2:17" ht="20.100000000000001" customHeight="1" thickBot="1" x14ac:dyDescent="0.25">
      <c r="B48" s="4" t="s">
        <v>234</v>
      </c>
      <c r="C48" s="19">
        <v>396</v>
      </c>
      <c r="D48" s="19">
        <v>352</v>
      </c>
      <c r="E48" s="19">
        <v>33</v>
      </c>
      <c r="F48" s="19">
        <v>7</v>
      </c>
      <c r="G48" s="19">
        <v>4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396</v>
      </c>
      <c r="N48" s="19">
        <v>352</v>
      </c>
      <c r="O48" s="19">
        <v>33</v>
      </c>
      <c r="P48" s="19">
        <v>7</v>
      </c>
      <c r="Q48" s="19">
        <v>4</v>
      </c>
    </row>
    <row r="49" spans="2:17" ht="20.100000000000001" customHeight="1" thickBot="1" x14ac:dyDescent="0.25">
      <c r="B49" s="4" t="s">
        <v>235</v>
      </c>
      <c r="C49" s="19">
        <v>250</v>
      </c>
      <c r="D49" s="19">
        <v>217</v>
      </c>
      <c r="E49" s="19">
        <v>22</v>
      </c>
      <c r="F49" s="19">
        <v>11</v>
      </c>
      <c r="G49" s="19">
        <v>0</v>
      </c>
      <c r="H49" s="19">
        <v>12</v>
      </c>
      <c r="I49" s="19">
        <v>12</v>
      </c>
      <c r="J49" s="19">
        <v>0</v>
      </c>
      <c r="K49" s="19">
        <v>0</v>
      </c>
      <c r="L49" s="19">
        <v>0</v>
      </c>
      <c r="M49" s="19">
        <v>262</v>
      </c>
      <c r="N49" s="19">
        <v>229</v>
      </c>
      <c r="O49" s="19">
        <v>22</v>
      </c>
      <c r="P49" s="19">
        <v>11</v>
      </c>
      <c r="Q49" s="19">
        <v>0</v>
      </c>
    </row>
    <row r="50" spans="2:17" ht="20.100000000000001" customHeight="1" thickBot="1" x14ac:dyDescent="0.25">
      <c r="B50" s="4" t="s">
        <v>236</v>
      </c>
      <c r="C50" s="19">
        <v>549</v>
      </c>
      <c r="D50" s="19">
        <v>338</v>
      </c>
      <c r="E50" s="19">
        <v>183</v>
      </c>
      <c r="F50" s="19">
        <v>24</v>
      </c>
      <c r="G50" s="19">
        <v>4</v>
      </c>
      <c r="H50" s="19">
        <v>1</v>
      </c>
      <c r="I50" s="19">
        <v>0</v>
      </c>
      <c r="J50" s="19">
        <v>1</v>
      </c>
      <c r="K50" s="19">
        <v>0</v>
      </c>
      <c r="L50" s="19">
        <v>0</v>
      </c>
      <c r="M50" s="19">
        <v>550</v>
      </c>
      <c r="N50" s="19">
        <v>338</v>
      </c>
      <c r="O50" s="19">
        <v>184</v>
      </c>
      <c r="P50" s="19">
        <v>24</v>
      </c>
      <c r="Q50" s="19">
        <v>4</v>
      </c>
    </row>
    <row r="51" spans="2:17" ht="20.100000000000001" customHeight="1" thickBot="1" x14ac:dyDescent="0.25">
      <c r="B51" s="4" t="s">
        <v>237</v>
      </c>
      <c r="C51" s="19">
        <v>119</v>
      </c>
      <c r="D51" s="19">
        <v>70</v>
      </c>
      <c r="E51" s="19">
        <v>39</v>
      </c>
      <c r="F51" s="19">
        <v>9</v>
      </c>
      <c r="G51" s="19">
        <v>1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119</v>
      </c>
      <c r="N51" s="19">
        <v>70</v>
      </c>
      <c r="O51" s="19">
        <v>39</v>
      </c>
      <c r="P51" s="19">
        <v>9</v>
      </c>
      <c r="Q51" s="19">
        <v>1</v>
      </c>
    </row>
    <row r="52" spans="2:17" ht="20.100000000000001" customHeight="1" thickBot="1" x14ac:dyDescent="0.25">
      <c r="B52" s="4" t="s">
        <v>238</v>
      </c>
      <c r="C52" s="19">
        <v>129</v>
      </c>
      <c r="D52" s="19">
        <v>68</v>
      </c>
      <c r="E52" s="19">
        <v>27</v>
      </c>
      <c r="F52" s="19">
        <v>29</v>
      </c>
      <c r="G52" s="19">
        <v>5</v>
      </c>
      <c r="H52" s="19">
        <v>2</v>
      </c>
      <c r="I52" s="19">
        <v>1</v>
      </c>
      <c r="J52" s="19">
        <v>1</v>
      </c>
      <c r="K52" s="19">
        <v>0</v>
      </c>
      <c r="L52" s="19">
        <v>0</v>
      </c>
      <c r="M52" s="19">
        <v>131</v>
      </c>
      <c r="N52" s="19">
        <v>69</v>
      </c>
      <c r="O52" s="19">
        <v>28</v>
      </c>
      <c r="P52" s="19">
        <v>29</v>
      </c>
      <c r="Q52" s="19">
        <v>5</v>
      </c>
    </row>
    <row r="53" spans="2:17" ht="20.100000000000001" customHeight="1" thickBot="1" x14ac:dyDescent="0.25">
      <c r="B53" s="4" t="s">
        <v>239</v>
      </c>
      <c r="C53" s="19">
        <v>493</v>
      </c>
      <c r="D53" s="19">
        <v>400</v>
      </c>
      <c r="E53" s="19">
        <v>61</v>
      </c>
      <c r="F53" s="19">
        <v>30</v>
      </c>
      <c r="G53" s="19">
        <v>2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493</v>
      </c>
      <c r="N53" s="19">
        <v>400</v>
      </c>
      <c r="O53" s="19">
        <v>61</v>
      </c>
      <c r="P53" s="19">
        <v>30</v>
      </c>
      <c r="Q53" s="19">
        <v>2</v>
      </c>
    </row>
    <row r="54" spans="2:17" ht="20.100000000000001" customHeight="1" thickBot="1" x14ac:dyDescent="0.25">
      <c r="B54" s="4" t="s">
        <v>240</v>
      </c>
      <c r="C54" s="19">
        <v>1247</v>
      </c>
      <c r="D54" s="19">
        <v>604</v>
      </c>
      <c r="E54" s="19">
        <v>420</v>
      </c>
      <c r="F54" s="19">
        <v>159</v>
      </c>
      <c r="G54" s="19">
        <v>64</v>
      </c>
      <c r="H54" s="19">
        <v>5</v>
      </c>
      <c r="I54" s="19">
        <v>0</v>
      </c>
      <c r="J54" s="19">
        <v>5</v>
      </c>
      <c r="K54" s="19">
        <v>0</v>
      </c>
      <c r="L54" s="19">
        <v>0</v>
      </c>
      <c r="M54" s="19">
        <v>1252</v>
      </c>
      <c r="N54" s="19">
        <v>604</v>
      </c>
      <c r="O54" s="19">
        <v>425</v>
      </c>
      <c r="P54" s="19">
        <v>159</v>
      </c>
      <c r="Q54" s="19">
        <v>64</v>
      </c>
    </row>
    <row r="55" spans="2:17" ht="20.100000000000001" customHeight="1" thickBot="1" x14ac:dyDescent="0.25">
      <c r="B55" s="4" t="s">
        <v>241</v>
      </c>
      <c r="C55" s="19">
        <v>1951</v>
      </c>
      <c r="D55" s="19">
        <v>1259</v>
      </c>
      <c r="E55" s="19">
        <v>633</v>
      </c>
      <c r="F55" s="19">
        <v>43</v>
      </c>
      <c r="G55" s="19">
        <v>16</v>
      </c>
      <c r="H55" s="19">
        <v>28</v>
      </c>
      <c r="I55" s="19">
        <v>22</v>
      </c>
      <c r="J55" s="19">
        <v>6</v>
      </c>
      <c r="K55" s="19">
        <v>0</v>
      </c>
      <c r="L55" s="19">
        <v>0</v>
      </c>
      <c r="M55" s="19">
        <v>1979</v>
      </c>
      <c r="N55" s="19">
        <v>1281</v>
      </c>
      <c r="O55" s="19">
        <v>639</v>
      </c>
      <c r="P55" s="19">
        <v>43</v>
      </c>
      <c r="Q55" s="19">
        <v>16</v>
      </c>
    </row>
    <row r="56" spans="2:17" ht="20.100000000000001" customHeight="1" thickBot="1" x14ac:dyDescent="0.25">
      <c r="B56" s="4" t="s">
        <v>242</v>
      </c>
      <c r="C56" s="19">
        <v>457</v>
      </c>
      <c r="D56" s="19">
        <v>193</v>
      </c>
      <c r="E56" s="19">
        <v>244</v>
      </c>
      <c r="F56" s="19">
        <v>11</v>
      </c>
      <c r="G56" s="19">
        <v>9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457</v>
      </c>
      <c r="N56" s="19">
        <v>193</v>
      </c>
      <c r="O56" s="19">
        <v>244</v>
      </c>
      <c r="P56" s="19">
        <v>11</v>
      </c>
      <c r="Q56" s="19">
        <v>9</v>
      </c>
    </row>
    <row r="57" spans="2:17" ht="20.100000000000001" customHeight="1" thickBot="1" x14ac:dyDescent="0.25">
      <c r="B57" s="4" t="s">
        <v>243</v>
      </c>
      <c r="C57" s="19">
        <v>317</v>
      </c>
      <c r="D57" s="19">
        <v>120</v>
      </c>
      <c r="E57" s="19">
        <v>195</v>
      </c>
      <c r="F57" s="19">
        <v>1</v>
      </c>
      <c r="G57" s="19">
        <v>1</v>
      </c>
      <c r="H57" s="19">
        <v>7</v>
      </c>
      <c r="I57" s="19">
        <v>3</v>
      </c>
      <c r="J57" s="19">
        <v>4</v>
      </c>
      <c r="K57" s="19">
        <v>0</v>
      </c>
      <c r="L57" s="19">
        <v>0</v>
      </c>
      <c r="M57" s="19">
        <v>324</v>
      </c>
      <c r="N57" s="19">
        <v>123</v>
      </c>
      <c r="O57" s="19">
        <v>199</v>
      </c>
      <c r="P57" s="19">
        <v>1</v>
      </c>
      <c r="Q57" s="19">
        <v>1</v>
      </c>
    </row>
    <row r="58" spans="2:17" ht="20.100000000000001" customHeight="1" thickBot="1" x14ac:dyDescent="0.25">
      <c r="B58" s="4" t="s">
        <v>269</v>
      </c>
      <c r="C58" s="19">
        <v>439</v>
      </c>
      <c r="D58" s="19">
        <v>169</v>
      </c>
      <c r="E58" s="19">
        <v>261</v>
      </c>
      <c r="F58" s="19">
        <v>6</v>
      </c>
      <c r="G58" s="19">
        <v>3</v>
      </c>
      <c r="H58" s="19">
        <v>1</v>
      </c>
      <c r="I58" s="19">
        <v>0</v>
      </c>
      <c r="J58" s="19">
        <v>1</v>
      </c>
      <c r="K58" s="19">
        <v>0</v>
      </c>
      <c r="L58" s="19">
        <v>0</v>
      </c>
      <c r="M58" s="19">
        <v>440</v>
      </c>
      <c r="N58" s="19">
        <v>169</v>
      </c>
      <c r="O58" s="19">
        <v>262</v>
      </c>
      <c r="P58" s="19">
        <v>6</v>
      </c>
      <c r="Q58" s="19">
        <v>3</v>
      </c>
    </row>
    <row r="59" spans="2:17" ht="20.100000000000001" customHeight="1" thickBot="1" x14ac:dyDescent="0.25">
      <c r="B59" s="4" t="s">
        <v>245</v>
      </c>
      <c r="C59" s="19">
        <v>714</v>
      </c>
      <c r="D59" s="19">
        <v>372</v>
      </c>
      <c r="E59" s="19">
        <v>303</v>
      </c>
      <c r="F59" s="19">
        <v>25</v>
      </c>
      <c r="G59" s="19">
        <v>14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714</v>
      </c>
      <c r="N59" s="19">
        <v>372</v>
      </c>
      <c r="O59" s="19">
        <v>303</v>
      </c>
      <c r="P59" s="19">
        <v>25</v>
      </c>
      <c r="Q59" s="19">
        <v>14</v>
      </c>
    </row>
    <row r="60" spans="2:17" ht="20.100000000000001" customHeight="1" thickBot="1" x14ac:dyDescent="0.25">
      <c r="B60" s="4" t="s">
        <v>246</v>
      </c>
      <c r="C60" s="19">
        <v>231</v>
      </c>
      <c r="D60" s="19">
        <v>106</v>
      </c>
      <c r="E60" s="19">
        <v>125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231</v>
      </c>
      <c r="N60" s="19">
        <v>106</v>
      </c>
      <c r="O60" s="19">
        <v>125</v>
      </c>
      <c r="P60" s="19">
        <v>0</v>
      </c>
      <c r="Q60" s="19">
        <v>0</v>
      </c>
    </row>
    <row r="61" spans="2:17" ht="20.100000000000001" customHeight="1" thickBot="1" x14ac:dyDescent="0.25">
      <c r="B61" s="7" t="s">
        <v>22</v>
      </c>
      <c r="C61" s="9">
        <f>SUM(C11:C60)</f>
        <v>29919</v>
      </c>
      <c r="D61" s="9">
        <f t="shared" ref="D61:Q61" si="0">SUM(D11:D60)</f>
        <v>18059</v>
      </c>
      <c r="E61" s="9">
        <f t="shared" si="0"/>
        <v>9745</v>
      </c>
      <c r="F61" s="9">
        <f t="shared" si="0"/>
        <v>1531</v>
      </c>
      <c r="G61" s="9">
        <f t="shared" si="0"/>
        <v>584</v>
      </c>
      <c r="H61" s="9">
        <f t="shared" si="0"/>
        <v>180</v>
      </c>
      <c r="I61" s="9">
        <f t="shared" si="0"/>
        <v>131</v>
      </c>
      <c r="J61" s="9">
        <f t="shared" si="0"/>
        <v>38</v>
      </c>
      <c r="K61" s="9">
        <f t="shared" si="0"/>
        <v>11</v>
      </c>
      <c r="L61" s="9">
        <f t="shared" si="0"/>
        <v>0</v>
      </c>
      <c r="M61" s="9">
        <f t="shared" si="0"/>
        <v>30099</v>
      </c>
      <c r="N61" s="9">
        <f t="shared" si="0"/>
        <v>18190</v>
      </c>
      <c r="O61" s="9">
        <f t="shared" si="0"/>
        <v>9783</v>
      </c>
      <c r="P61" s="9">
        <f t="shared" si="0"/>
        <v>1542</v>
      </c>
      <c r="Q61" s="9">
        <f t="shared" si="0"/>
        <v>584</v>
      </c>
    </row>
    <row r="62" spans="2:17" x14ac:dyDescent="0.2">
      <c r="C62" s="4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I60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5.875" customWidth="1"/>
    <col min="7" max="7" width="11" style="36"/>
    <col min="8" max="8" width="11" style="37"/>
    <col min="9" max="9" width="11" style="36"/>
    <col min="19" max="19" width="12.625" customWidth="1"/>
  </cols>
  <sheetData>
    <row r="9" spans="2:8" ht="78" customHeight="1" x14ac:dyDescent="0.2">
      <c r="B9" s="24"/>
      <c r="C9" s="21" t="s">
        <v>120</v>
      </c>
      <c r="D9" s="21" t="s">
        <v>121</v>
      </c>
      <c r="E9" s="25" t="s">
        <v>122</v>
      </c>
    </row>
    <row r="10" spans="2:8" ht="20.100000000000001" customHeight="1" thickBot="1" x14ac:dyDescent="0.25">
      <c r="B10" s="3" t="s">
        <v>197</v>
      </c>
      <c r="C10" s="35">
        <f>IF('Personas Enjuiciadas'!M11&gt;0,('Personas Enjuiciadas'!D11+'Personas Enjuiciadas'!E11+'Personas Enjuiciadas'!I11+'Personas Enjuiciadas'!J11)/'Personas Enjuiciadas'!M11,"-")</f>
        <v>0.97486772486772488</v>
      </c>
      <c r="D10" s="43">
        <f>IF(AND('Personas Enjuiciadas'!N11+'Personas Enjuiciadas'!P11&gt;0),('Personas Enjuiciadas'!D11+'Personas Enjuiciadas'!I11)/('Personas Enjuiciadas'!N11+'Personas Enjuiciadas'!P11),"-")</f>
        <v>0.98579545454545459</v>
      </c>
      <c r="E10" s="43">
        <f>IF(AND('Personas Enjuiciadas'!O11+'Personas Enjuiciadas'!Q11&gt;0),('Personas Enjuiciadas'!E11+'Personas Enjuiciadas'!J11)/('Personas Enjuiciadas'!O11+'Personas Enjuiciadas'!Q11),"-")</f>
        <v>0.96534653465346532</v>
      </c>
      <c r="H10" s="38"/>
    </row>
    <row r="11" spans="2:8" ht="20.100000000000001" customHeight="1" thickBot="1" x14ac:dyDescent="0.25">
      <c r="B11" s="4" t="s">
        <v>198</v>
      </c>
      <c r="C11" s="35">
        <f>IF('Personas Enjuiciadas'!M12&gt;0,('Personas Enjuiciadas'!D12+'Personas Enjuiciadas'!E12+'Personas Enjuiciadas'!I12+'Personas Enjuiciadas'!J12)/'Personas Enjuiciadas'!M12,"-")</f>
        <v>0.9234200743494424</v>
      </c>
      <c r="D11" s="43">
        <f>IF(AND('Personas Enjuiciadas'!N12+'Personas Enjuiciadas'!P12&gt;0),('Personas Enjuiciadas'!D12+'Personas Enjuiciadas'!I12)/('Personas Enjuiciadas'!N12+'Personas Enjuiciadas'!P12),"-")</f>
        <v>0.91688311688311686</v>
      </c>
      <c r="E11" s="43">
        <f>IF(AND('Personas Enjuiciadas'!O12+'Personas Enjuiciadas'!Q12&gt;0),('Personas Enjuiciadas'!E12+'Personas Enjuiciadas'!J12)/('Personas Enjuiciadas'!O12+'Personas Enjuiciadas'!Q12),"-")</f>
        <v>0.9631578947368421</v>
      </c>
      <c r="H11" s="38"/>
    </row>
    <row r="12" spans="2:8" ht="20.100000000000001" customHeight="1" thickBot="1" x14ac:dyDescent="0.25">
      <c r="B12" s="4" t="s">
        <v>199</v>
      </c>
      <c r="C12" s="35">
        <f>IF('Personas Enjuiciadas'!M13&gt;0,('Personas Enjuiciadas'!D13+'Personas Enjuiciadas'!E13+'Personas Enjuiciadas'!I13+'Personas Enjuiciadas'!J13)/'Personas Enjuiciadas'!M13,"-")</f>
        <v>0.96075581395348841</v>
      </c>
      <c r="D12" s="43">
        <f>IF(AND('Personas Enjuiciadas'!N13+'Personas Enjuiciadas'!P13&gt;0),('Personas Enjuiciadas'!D13+'Personas Enjuiciadas'!I13)/('Personas Enjuiciadas'!N13+'Personas Enjuiciadas'!P13),"-")</f>
        <v>0.95454545454545459</v>
      </c>
      <c r="E12" s="43">
        <f>IF(AND('Personas Enjuiciadas'!O13+'Personas Enjuiciadas'!Q13&gt;0),('Personas Enjuiciadas'!E13+'Personas Enjuiciadas'!J13)/('Personas Enjuiciadas'!O13+'Personas Enjuiciadas'!Q13),"-")</f>
        <v>1</v>
      </c>
      <c r="H12" s="38"/>
    </row>
    <row r="13" spans="2:8" ht="20.100000000000001" customHeight="1" thickBot="1" x14ac:dyDescent="0.25">
      <c r="B13" s="4" t="s">
        <v>200</v>
      </c>
      <c r="C13" s="35">
        <f>IF('Personas Enjuiciadas'!M14&gt;0,('Personas Enjuiciadas'!D14+'Personas Enjuiciadas'!E14+'Personas Enjuiciadas'!I14+'Personas Enjuiciadas'!J14)/'Personas Enjuiciadas'!M14,"-")</f>
        <v>0.95049504950495045</v>
      </c>
      <c r="D13" s="43">
        <f>IF(AND('Personas Enjuiciadas'!N14+'Personas Enjuiciadas'!P14&gt;0),('Personas Enjuiciadas'!D14+'Personas Enjuiciadas'!I14)/('Personas Enjuiciadas'!N14+'Personas Enjuiciadas'!P14),"-")</f>
        <v>0.94123819517313745</v>
      </c>
      <c r="E13" s="43">
        <f>IF(AND('Personas Enjuiciadas'!O14+'Personas Enjuiciadas'!Q14&gt;0),('Personas Enjuiciadas'!E14+'Personas Enjuiciadas'!J14)/('Personas Enjuiciadas'!O14+'Personas Enjuiciadas'!Q14),"-")</f>
        <v>0.98455598455598459</v>
      </c>
      <c r="H13" s="38"/>
    </row>
    <row r="14" spans="2:8" ht="20.100000000000001" customHeight="1" thickBot="1" x14ac:dyDescent="0.25">
      <c r="B14" s="4" t="s">
        <v>201</v>
      </c>
      <c r="C14" s="35">
        <f>IF('Personas Enjuiciadas'!M15&gt;0,('Personas Enjuiciadas'!D15+'Personas Enjuiciadas'!E15+'Personas Enjuiciadas'!I15+'Personas Enjuiciadas'!J15)/'Personas Enjuiciadas'!M15,"-")</f>
        <v>0.94797687861271673</v>
      </c>
      <c r="D14" s="43">
        <f>IF(AND('Personas Enjuiciadas'!N15+'Personas Enjuiciadas'!P15&gt;0),('Personas Enjuiciadas'!D15+'Personas Enjuiciadas'!I15)/('Personas Enjuiciadas'!N15+'Personas Enjuiciadas'!P15),"-")</f>
        <v>0.93939393939393945</v>
      </c>
      <c r="E14" s="43">
        <f>IF(AND('Personas Enjuiciadas'!O15+'Personas Enjuiciadas'!Q15&gt;0),('Personas Enjuiciadas'!E15+'Personas Enjuiciadas'!J15)/('Personas Enjuiciadas'!O15+'Personas Enjuiciadas'!Q15),"-")</f>
        <v>0.97560975609756095</v>
      </c>
      <c r="H14" s="38"/>
    </row>
    <row r="15" spans="2:8" ht="20.100000000000001" customHeight="1" thickBot="1" x14ac:dyDescent="0.25">
      <c r="B15" s="4" t="s">
        <v>202</v>
      </c>
      <c r="C15" s="35">
        <f>IF('Personas Enjuiciadas'!M16&gt;0,('Personas Enjuiciadas'!D16+'Personas Enjuiciadas'!E16+'Personas Enjuiciadas'!I16+'Personas Enjuiciadas'!J16)/'Personas Enjuiciadas'!M16,"-")</f>
        <v>0.91610738255033553</v>
      </c>
      <c r="D15" s="43">
        <f>IF(AND('Personas Enjuiciadas'!N16+'Personas Enjuiciadas'!P16&gt;0),('Personas Enjuiciadas'!D16+'Personas Enjuiciadas'!I16)/('Personas Enjuiciadas'!N16+'Personas Enjuiciadas'!P16),"-")</f>
        <v>0.92910447761194026</v>
      </c>
      <c r="E15" s="43">
        <f>IF(AND('Personas Enjuiciadas'!O16+'Personas Enjuiciadas'!Q16&gt;0),('Personas Enjuiciadas'!E16+'Personas Enjuiciadas'!J16)/('Personas Enjuiciadas'!O16+'Personas Enjuiciadas'!Q16),"-")</f>
        <v>0.8</v>
      </c>
      <c r="H15" s="38"/>
    </row>
    <row r="16" spans="2:8" ht="20.100000000000001" customHeight="1" thickBot="1" x14ac:dyDescent="0.25">
      <c r="B16" s="4" t="s">
        <v>203</v>
      </c>
      <c r="C16" s="35">
        <f>IF('Personas Enjuiciadas'!M17&gt;0,('Personas Enjuiciadas'!D17+'Personas Enjuiciadas'!E17+'Personas Enjuiciadas'!I17+'Personas Enjuiciadas'!J17)/'Personas Enjuiciadas'!M17,"-")</f>
        <v>0.8512476007677543</v>
      </c>
      <c r="D16" s="43">
        <f>IF(AND('Personas Enjuiciadas'!N17+'Personas Enjuiciadas'!P17&gt;0),('Personas Enjuiciadas'!D17+'Personas Enjuiciadas'!I17)/('Personas Enjuiciadas'!N17+'Personas Enjuiciadas'!P17),"-")</f>
        <v>0.85</v>
      </c>
      <c r="E16" s="43">
        <f>IF(AND('Personas Enjuiciadas'!O17+'Personas Enjuiciadas'!Q17&gt;0),('Personas Enjuiciadas'!E17+'Personas Enjuiciadas'!J17)/('Personas Enjuiciadas'!O17+'Personas Enjuiciadas'!Q17),"-")</f>
        <v>0.85323383084577109</v>
      </c>
      <c r="H16" s="38"/>
    </row>
    <row r="17" spans="2:8" ht="20.100000000000001" customHeight="1" thickBot="1" x14ac:dyDescent="0.25">
      <c r="B17" s="4" t="s">
        <v>204</v>
      </c>
      <c r="C17" s="35">
        <f>IF('Personas Enjuiciadas'!M18&gt;0,('Personas Enjuiciadas'!D18+'Personas Enjuiciadas'!E18+'Personas Enjuiciadas'!I18+'Personas Enjuiciadas'!J18)/'Personas Enjuiciadas'!M18,"-")</f>
        <v>0.81515499425947191</v>
      </c>
      <c r="D17" s="43">
        <f>IF(AND('Personas Enjuiciadas'!N18+'Personas Enjuiciadas'!P18&gt;0),('Personas Enjuiciadas'!D18+'Personas Enjuiciadas'!I18)/('Personas Enjuiciadas'!N18+'Personas Enjuiciadas'!P18),"-")</f>
        <v>0.80645161290322576</v>
      </c>
      <c r="E17" s="43">
        <f>IF(AND('Personas Enjuiciadas'!O18+'Personas Enjuiciadas'!Q18&gt;0),('Personas Enjuiciadas'!E18+'Personas Enjuiciadas'!J18)/('Personas Enjuiciadas'!O18+'Personas Enjuiciadas'!Q18),"-")</f>
        <v>0.88541666666666663</v>
      </c>
      <c r="H17" s="38"/>
    </row>
    <row r="18" spans="2:8" ht="20.100000000000001" customHeight="1" thickBot="1" x14ac:dyDescent="0.25">
      <c r="B18" s="4" t="s">
        <v>205</v>
      </c>
      <c r="C18" s="35">
        <f>IF('Personas Enjuiciadas'!M19&gt;0,('Personas Enjuiciadas'!D19+'Personas Enjuiciadas'!E19+'Personas Enjuiciadas'!I19+'Personas Enjuiciadas'!J19)/'Personas Enjuiciadas'!M19,"-")</f>
        <v>0.98701298701298701</v>
      </c>
      <c r="D18" s="43">
        <f>IF(AND('Personas Enjuiciadas'!N19+'Personas Enjuiciadas'!P19&gt;0),('Personas Enjuiciadas'!D19+'Personas Enjuiciadas'!I19)/('Personas Enjuiciadas'!N19+'Personas Enjuiciadas'!P19),"-")</f>
        <v>0.97297297297297303</v>
      </c>
      <c r="E18" s="43">
        <f>IF(AND('Personas Enjuiciadas'!O19+'Personas Enjuiciadas'!Q19&gt;0),('Personas Enjuiciadas'!E19+'Personas Enjuiciadas'!J19)/('Personas Enjuiciadas'!O19+'Personas Enjuiciadas'!Q19),"-")</f>
        <v>1</v>
      </c>
      <c r="H18" s="38"/>
    </row>
    <row r="19" spans="2:8" ht="20.100000000000001" customHeight="1" thickBot="1" x14ac:dyDescent="0.25">
      <c r="B19" s="4" t="s">
        <v>206</v>
      </c>
      <c r="C19" s="35">
        <f>IF('Personas Enjuiciadas'!M20&gt;0,('Personas Enjuiciadas'!D20+'Personas Enjuiciadas'!E20+'Personas Enjuiciadas'!I20+'Personas Enjuiciadas'!J20)/'Personas Enjuiciadas'!M20,"-")</f>
        <v>0.97468354430379744</v>
      </c>
      <c r="D19" s="43">
        <f>IF(AND('Personas Enjuiciadas'!N20+'Personas Enjuiciadas'!P20&gt;0),('Personas Enjuiciadas'!D20+'Personas Enjuiciadas'!I20)/('Personas Enjuiciadas'!N20+'Personas Enjuiciadas'!P20),"-")</f>
        <v>0.97499999999999998</v>
      </c>
      <c r="E19" s="43">
        <f>IF(AND('Personas Enjuiciadas'!O20+'Personas Enjuiciadas'!Q20&gt;0),('Personas Enjuiciadas'!E20+'Personas Enjuiciadas'!J20)/('Personas Enjuiciadas'!O20+'Personas Enjuiciadas'!Q20),"-")</f>
        <v>0.97435897435897434</v>
      </c>
      <c r="H19" s="38"/>
    </row>
    <row r="20" spans="2:8" ht="20.100000000000001" customHeight="1" thickBot="1" x14ac:dyDescent="0.25">
      <c r="B20" s="4" t="s">
        <v>207</v>
      </c>
      <c r="C20" s="35">
        <f>IF('Personas Enjuiciadas'!M21&gt;0,('Personas Enjuiciadas'!D21+'Personas Enjuiciadas'!E21+'Personas Enjuiciadas'!I21+'Personas Enjuiciadas'!J21)/'Personas Enjuiciadas'!M21,"-")</f>
        <v>0.94850498338870437</v>
      </c>
      <c r="D20" s="43">
        <f>IF(AND('Personas Enjuiciadas'!N21+'Personas Enjuiciadas'!P21&gt;0),('Personas Enjuiciadas'!D21+'Personas Enjuiciadas'!I21)/('Personas Enjuiciadas'!N21+'Personas Enjuiciadas'!P21),"-")</f>
        <v>0.94295302013422821</v>
      </c>
      <c r="E20" s="43">
        <f>IF(AND('Personas Enjuiciadas'!O21+'Personas Enjuiciadas'!Q21&gt;0),('Personas Enjuiciadas'!E21+'Personas Enjuiciadas'!J21)/('Personas Enjuiciadas'!O21+'Personas Enjuiciadas'!Q21),"-")</f>
        <v>0.95394736842105265</v>
      </c>
      <c r="H20" s="38"/>
    </row>
    <row r="21" spans="2:8" ht="20.100000000000001" customHeight="1" thickBot="1" x14ac:dyDescent="0.25">
      <c r="B21" s="4" t="s">
        <v>208</v>
      </c>
      <c r="C21" s="35">
        <f>IF('Personas Enjuiciadas'!M22&gt;0,('Personas Enjuiciadas'!D22+'Personas Enjuiciadas'!E22+'Personas Enjuiciadas'!I22+'Personas Enjuiciadas'!J22)/'Personas Enjuiciadas'!M22,"-")</f>
        <v>0.96160000000000001</v>
      </c>
      <c r="D21" s="43">
        <f>IF(AND('Personas Enjuiciadas'!N22+'Personas Enjuiciadas'!P22&gt;0),('Personas Enjuiciadas'!D22+'Personas Enjuiciadas'!I22)/('Personas Enjuiciadas'!N22+'Personas Enjuiciadas'!P22),"-")</f>
        <v>0.95248380129589638</v>
      </c>
      <c r="E21" s="43">
        <f>IF(AND('Personas Enjuiciadas'!O22+'Personas Enjuiciadas'!Q22&gt;0),('Personas Enjuiciadas'!E22+'Personas Enjuiciadas'!J22)/('Personas Enjuiciadas'!O22+'Personas Enjuiciadas'!Q22),"-")</f>
        <v>0.98765432098765427</v>
      </c>
      <c r="H21" s="38"/>
    </row>
    <row r="22" spans="2:8" ht="20.100000000000001" customHeight="1" thickBot="1" x14ac:dyDescent="0.25">
      <c r="B22" s="4" t="s">
        <v>209</v>
      </c>
      <c r="C22" s="35">
        <f>IF('Personas Enjuiciadas'!M23&gt;0,('Personas Enjuiciadas'!D23+'Personas Enjuiciadas'!E23+'Personas Enjuiciadas'!I23+'Personas Enjuiciadas'!J23)/'Personas Enjuiciadas'!M23,"-")</f>
        <v>0.92245989304812837</v>
      </c>
      <c r="D22" s="43">
        <f>IF(AND('Personas Enjuiciadas'!N23+'Personas Enjuiciadas'!P23&gt;0),('Personas Enjuiciadas'!D23+'Personas Enjuiciadas'!I23)/('Personas Enjuiciadas'!N23+'Personas Enjuiciadas'!P23),"-")</f>
        <v>0.91339869281045749</v>
      </c>
      <c r="E22" s="43">
        <f>IF(AND('Personas Enjuiciadas'!O23+'Personas Enjuiciadas'!Q23&gt;0),('Personas Enjuiciadas'!E23+'Personas Enjuiciadas'!J23)/('Personas Enjuiciadas'!O23+'Personas Enjuiciadas'!Q23),"-")</f>
        <v>0.93333333333333335</v>
      </c>
      <c r="H22" s="38"/>
    </row>
    <row r="23" spans="2:8" ht="20.100000000000001" customHeight="1" thickBot="1" x14ac:dyDescent="0.25">
      <c r="B23" s="4" t="s">
        <v>210</v>
      </c>
      <c r="C23" s="35">
        <f>IF('Personas Enjuiciadas'!M24&gt;0,('Personas Enjuiciadas'!D24+'Personas Enjuiciadas'!E24+'Personas Enjuiciadas'!I24+'Personas Enjuiciadas'!J24)/'Personas Enjuiciadas'!M24,"-")</f>
        <v>0.95216138328530264</v>
      </c>
      <c r="D23" s="43">
        <f>IF(AND('Personas Enjuiciadas'!N24+'Personas Enjuiciadas'!P24&gt;0),('Personas Enjuiciadas'!D24+'Personas Enjuiciadas'!I24)/('Personas Enjuiciadas'!N24+'Personas Enjuiciadas'!P24),"-")</f>
        <v>0.94435736677115989</v>
      </c>
      <c r="E23" s="43">
        <f>IF(AND('Personas Enjuiciadas'!O24+'Personas Enjuiciadas'!Q24&gt;0),('Personas Enjuiciadas'!E24+'Personas Enjuiciadas'!J24)/('Personas Enjuiciadas'!O24+'Personas Enjuiciadas'!Q24),"-")</f>
        <v>0.97385620915032678</v>
      </c>
      <c r="H23" s="38"/>
    </row>
    <row r="24" spans="2:8" ht="20.100000000000001" customHeight="1" thickBot="1" x14ac:dyDescent="0.25">
      <c r="B24" s="4" t="s">
        <v>211</v>
      </c>
      <c r="C24" s="35">
        <f>IF('Personas Enjuiciadas'!M25&gt;0,('Personas Enjuiciadas'!D25+'Personas Enjuiciadas'!E25+'Personas Enjuiciadas'!I25+'Personas Enjuiciadas'!J25)/'Personas Enjuiciadas'!M25,"-")</f>
        <v>0.95245518316445832</v>
      </c>
      <c r="D24" s="43">
        <f>IF(AND('Personas Enjuiciadas'!N25+'Personas Enjuiciadas'!P25&gt;0),('Personas Enjuiciadas'!D25+'Personas Enjuiciadas'!I25)/('Personas Enjuiciadas'!N25+'Personas Enjuiciadas'!P25),"-")</f>
        <v>0.95918367346938771</v>
      </c>
      <c r="E24" s="43">
        <f>IF(AND('Personas Enjuiciadas'!O25+'Personas Enjuiciadas'!Q25&gt;0),('Personas Enjuiciadas'!E25+'Personas Enjuiciadas'!J25)/('Personas Enjuiciadas'!O25+'Personas Enjuiciadas'!Q25),"-")</f>
        <v>0.93765586034912718</v>
      </c>
      <c r="H24" s="38"/>
    </row>
    <row r="25" spans="2:8" ht="20.100000000000001" customHeight="1" thickBot="1" x14ac:dyDescent="0.25">
      <c r="B25" s="5" t="s">
        <v>212</v>
      </c>
      <c r="C25" s="35">
        <f>IF('Personas Enjuiciadas'!M26&gt;0,('Personas Enjuiciadas'!D26+'Personas Enjuiciadas'!E26+'Personas Enjuiciadas'!I26+'Personas Enjuiciadas'!J26)/'Personas Enjuiciadas'!M26,"-")</f>
        <v>0.97641509433962259</v>
      </c>
      <c r="D25" s="43">
        <f>IF(AND('Personas Enjuiciadas'!N26+'Personas Enjuiciadas'!P26&gt;0),('Personas Enjuiciadas'!D26+'Personas Enjuiciadas'!I26)/('Personas Enjuiciadas'!N26+'Personas Enjuiciadas'!P26),"-")</f>
        <v>0.97231833910034604</v>
      </c>
      <c r="E25" s="43">
        <f>IF(AND('Personas Enjuiciadas'!O26+'Personas Enjuiciadas'!Q26&gt;0),('Personas Enjuiciadas'!E26+'Personas Enjuiciadas'!J26)/('Personas Enjuiciadas'!O26+'Personas Enjuiciadas'!Q26),"-")</f>
        <v>0.98518518518518516</v>
      </c>
      <c r="H25" s="38"/>
    </row>
    <row r="26" spans="2:8" ht="20.100000000000001" customHeight="1" thickBot="1" x14ac:dyDescent="0.25">
      <c r="B26" s="6" t="s">
        <v>213</v>
      </c>
      <c r="C26" s="35">
        <f>IF('Personas Enjuiciadas'!M27&gt;0,('Personas Enjuiciadas'!D27+'Personas Enjuiciadas'!E27+'Personas Enjuiciadas'!I27+'Personas Enjuiciadas'!J27)/'Personas Enjuiciadas'!M27,"-")</f>
        <v>0.8928571428571429</v>
      </c>
      <c r="D26" s="43">
        <f>IF(AND('Personas Enjuiciadas'!N27+'Personas Enjuiciadas'!P27&gt;0),('Personas Enjuiciadas'!D27+'Personas Enjuiciadas'!I27)/('Personas Enjuiciadas'!N27+'Personas Enjuiciadas'!P27),"-")</f>
        <v>0.95238095238095233</v>
      </c>
      <c r="E26" s="43">
        <f>IF(AND('Personas Enjuiciadas'!O27+'Personas Enjuiciadas'!Q27&gt;0),('Personas Enjuiciadas'!E27+'Personas Enjuiciadas'!J27)/('Personas Enjuiciadas'!O27+'Personas Enjuiciadas'!Q27),"-")</f>
        <v>0.7142857142857143</v>
      </c>
      <c r="H26" s="38"/>
    </row>
    <row r="27" spans="2:8" ht="20.100000000000001" customHeight="1" thickBot="1" x14ac:dyDescent="0.25">
      <c r="B27" s="4" t="s">
        <v>214</v>
      </c>
      <c r="C27" s="35">
        <f>IF('Personas Enjuiciadas'!M28&gt;0,('Personas Enjuiciadas'!D28+'Personas Enjuiciadas'!E28+'Personas Enjuiciadas'!I28+'Personas Enjuiciadas'!J28)/'Personas Enjuiciadas'!M28,"-")</f>
        <v>0.9882352941176471</v>
      </c>
      <c r="D27" s="43">
        <f>IF(AND('Personas Enjuiciadas'!N28+'Personas Enjuiciadas'!P28&gt;0),('Personas Enjuiciadas'!D28+'Personas Enjuiciadas'!I28)/('Personas Enjuiciadas'!N28+'Personas Enjuiciadas'!P28),"-")</f>
        <v>0.97701149425287359</v>
      </c>
      <c r="E27" s="43">
        <f>IF(AND('Personas Enjuiciadas'!O28+'Personas Enjuiciadas'!Q28&gt;0),('Personas Enjuiciadas'!E28+'Personas Enjuiciadas'!J28)/('Personas Enjuiciadas'!O28+'Personas Enjuiciadas'!Q28),"-")</f>
        <v>1</v>
      </c>
      <c r="H27" s="38"/>
    </row>
    <row r="28" spans="2:8" ht="20.100000000000001" customHeight="1" thickBot="1" x14ac:dyDescent="0.25">
      <c r="B28" s="4" t="s">
        <v>215</v>
      </c>
      <c r="C28" s="35">
        <f>IF('Personas Enjuiciadas'!M29&gt;0,('Personas Enjuiciadas'!D29+'Personas Enjuiciadas'!E29+'Personas Enjuiciadas'!I29+'Personas Enjuiciadas'!J29)/'Personas Enjuiciadas'!M29,"-")</f>
        <v>0.95300261096605743</v>
      </c>
      <c r="D28" s="43">
        <f>IF(AND('Personas Enjuiciadas'!N29+'Personas Enjuiciadas'!P29&gt;0),('Personas Enjuiciadas'!D29+'Personas Enjuiciadas'!I29)/('Personas Enjuiciadas'!N29+'Personas Enjuiciadas'!P29),"-")</f>
        <v>0.96981132075471699</v>
      </c>
      <c r="E28" s="43">
        <f>IF(AND('Personas Enjuiciadas'!O29+'Personas Enjuiciadas'!Q29&gt;0),('Personas Enjuiciadas'!E29+'Personas Enjuiciadas'!J29)/('Personas Enjuiciadas'!O29+'Personas Enjuiciadas'!Q29),"-")</f>
        <v>0.9152542372881356</v>
      </c>
      <c r="H28" s="38"/>
    </row>
    <row r="29" spans="2:8" ht="20.100000000000001" customHeight="1" thickBot="1" x14ac:dyDescent="0.25">
      <c r="B29" s="4" t="s">
        <v>216</v>
      </c>
      <c r="C29" s="35">
        <f>IF('Personas Enjuiciadas'!M30&gt;0,('Personas Enjuiciadas'!D30+'Personas Enjuiciadas'!E30+'Personas Enjuiciadas'!I30+'Personas Enjuiciadas'!J30)/'Personas Enjuiciadas'!M30,"-")</f>
        <v>0.97894736842105268</v>
      </c>
      <c r="D29" s="43">
        <f>IF(AND('Personas Enjuiciadas'!N30+'Personas Enjuiciadas'!P30&gt;0),('Personas Enjuiciadas'!D30+'Personas Enjuiciadas'!I30)/('Personas Enjuiciadas'!N30+'Personas Enjuiciadas'!P30),"-")</f>
        <v>0.95833333333333337</v>
      </c>
      <c r="E29" s="43">
        <f>IF(AND('Personas Enjuiciadas'!O30+'Personas Enjuiciadas'!Q30&gt;0),('Personas Enjuiciadas'!E30+'Personas Enjuiciadas'!J30)/('Personas Enjuiciadas'!O30+'Personas Enjuiciadas'!Q30),"-")</f>
        <v>1</v>
      </c>
      <c r="H29" s="38"/>
    </row>
    <row r="30" spans="2:8" ht="20.100000000000001" customHeight="1" thickBot="1" x14ac:dyDescent="0.25">
      <c r="B30" s="4" t="s">
        <v>217</v>
      </c>
      <c r="C30" s="35">
        <f>IF('Personas Enjuiciadas'!M31&gt;0,('Personas Enjuiciadas'!D31+'Personas Enjuiciadas'!E31+'Personas Enjuiciadas'!I31+'Personas Enjuiciadas'!J31)/'Personas Enjuiciadas'!M31,"-")</f>
        <v>0.6</v>
      </c>
      <c r="D30" s="43">
        <f>IF(AND('Personas Enjuiciadas'!N31+'Personas Enjuiciadas'!P31&gt;0),('Personas Enjuiciadas'!D31+'Personas Enjuiciadas'!I31)/('Personas Enjuiciadas'!N31+'Personas Enjuiciadas'!P31),"-")</f>
        <v>0.64150943396226412</v>
      </c>
      <c r="E30" s="43">
        <f>IF(AND('Personas Enjuiciadas'!O31+'Personas Enjuiciadas'!Q31&gt;0),('Personas Enjuiciadas'!E31+'Personas Enjuiciadas'!J31)/('Personas Enjuiciadas'!O31+'Personas Enjuiciadas'!Q31),"-")</f>
        <v>0.2857142857142857</v>
      </c>
      <c r="H30" s="38"/>
    </row>
    <row r="31" spans="2:8" ht="20.100000000000001" customHeight="1" thickBot="1" x14ac:dyDescent="0.25">
      <c r="B31" s="4" t="s">
        <v>218</v>
      </c>
      <c r="C31" s="35">
        <f>IF('Personas Enjuiciadas'!M32&gt;0,('Personas Enjuiciadas'!D32+'Personas Enjuiciadas'!E32+'Personas Enjuiciadas'!I32+'Personas Enjuiciadas'!J32)/'Personas Enjuiciadas'!M32,"-")</f>
        <v>0.9285714285714286</v>
      </c>
      <c r="D31" s="43">
        <f>IF(AND('Personas Enjuiciadas'!N32+'Personas Enjuiciadas'!P32&gt;0),('Personas Enjuiciadas'!D32+'Personas Enjuiciadas'!I32)/('Personas Enjuiciadas'!N32+'Personas Enjuiciadas'!P32),"-")</f>
        <v>0.95833333333333337</v>
      </c>
      <c r="E31" s="43">
        <f>IF(AND('Personas Enjuiciadas'!O32+'Personas Enjuiciadas'!Q32&gt;0),('Personas Enjuiciadas'!E32+'Personas Enjuiciadas'!J32)/('Personas Enjuiciadas'!O32+'Personas Enjuiciadas'!Q32),"-")</f>
        <v>0.91891891891891897</v>
      </c>
      <c r="H31" s="38"/>
    </row>
    <row r="32" spans="2:8" ht="20.100000000000001" customHeight="1" thickBot="1" x14ac:dyDescent="0.25">
      <c r="B32" s="4" t="s">
        <v>219</v>
      </c>
      <c r="C32" s="35">
        <f>IF('Personas Enjuiciadas'!M33&gt;0,('Personas Enjuiciadas'!D33+'Personas Enjuiciadas'!E33+'Personas Enjuiciadas'!I33+'Personas Enjuiciadas'!J33)/'Personas Enjuiciadas'!M33,"-")</f>
        <v>1</v>
      </c>
      <c r="D32" s="43">
        <f>IF(AND('Personas Enjuiciadas'!N33+'Personas Enjuiciadas'!P33&gt;0),('Personas Enjuiciadas'!D33+'Personas Enjuiciadas'!I33)/('Personas Enjuiciadas'!N33+'Personas Enjuiciadas'!P33),"-")</f>
        <v>1</v>
      </c>
      <c r="E32" s="43">
        <f>IF(AND('Personas Enjuiciadas'!O33+'Personas Enjuiciadas'!Q33&gt;0),('Personas Enjuiciadas'!E33+'Personas Enjuiciadas'!J33)/('Personas Enjuiciadas'!O33+'Personas Enjuiciadas'!Q33),"-")</f>
        <v>1</v>
      </c>
      <c r="H32" s="38"/>
    </row>
    <row r="33" spans="2:8" ht="20.100000000000001" customHeight="1" thickBot="1" x14ac:dyDescent="0.25">
      <c r="B33" s="4" t="s">
        <v>220</v>
      </c>
      <c r="C33" s="35">
        <f>IF('Personas Enjuiciadas'!M34&gt;0,('Personas Enjuiciadas'!D34+'Personas Enjuiciadas'!E34+'Personas Enjuiciadas'!I34+'Personas Enjuiciadas'!J34)/'Personas Enjuiciadas'!M34,"-")</f>
        <v>0.74117647058823533</v>
      </c>
      <c r="D33" s="43">
        <f>IF(AND('Personas Enjuiciadas'!N34+'Personas Enjuiciadas'!P34&gt;0),('Personas Enjuiciadas'!D34+'Personas Enjuiciadas'!I34)/('Personas Enjuiciadas'!N34+'Personas Enjuiciadas'!P34),"-")</f>
        <v>0.74117647058823533</v>
      </c>
      <c r="E33" s="43" t="str">
        <f>IF(AND('Personas Enjuiciadas'!O34+'Personas Enjuiciadas'!Q34&gt;0),('Personas Enjuiciadas'!E34+'Personas Enjuiciadas'!J34)/('Personas Enjuiciadas'!O34+'Personas Enjuiciadas'!Q34),"-")</f>
        <v>-</v>
      </c>
      <c r="H33" s="38"/>
    </row>
    <row r="34" spans="2:8" ht="20.100000000000001" customHeight="1" thickBot="1" x14ac:dyDescent="0.25">
      <c r="B34" s="4" t="s">
        <v>221</v>
      </c>
      <c r="C34" s="35">
        <f>IF('Personas Enjuiciadas'!M35&gt;0,('Personas Enjuiciadas'!D35+'Personas Enjuiciadas'!E35+'Personas Enjuiciadas'!I35+'Personas Enjuiciadas'!J35)/'Personas Enjuiciadas'!M35,"-")</f>
        <v>0.94117647058823528</v>
      </c>
      <c r="D34" s="43">
        <f>IF(AND('Personas Enjuiciadas'!N35+'Personas Enjuiciadas'!P35&gt;0),('Personas Enjuiciadas'!D35+'Personas Enjuiciadas'!I35)/('Personas Enjuiciadas'!N35+'Personas Enjuiciadas'!P35),"-")</f>
        <v>0.88888888888888884</v>
      </c>
      <c r="E34" s="43">
        <f>IF(AND('Personas Enjuiciadas'!O35+'Personas Enjuiciadas'!Q35&gt;0),('Personas Enjuiciadas'!E35+'Personas Enjuiciadas'!J35)/('Personas Enjuiciadas'!O35+'Personas Enjuiciadas'!Q35),"-")</f>
        <v>1</v>
      </c>
      <c r="H34" s="38"/>
    </row>
    <row r="35" spans="2:8" ht="20.100000000000001" customHeight="1" thickBot="1" x14ac:dyDescent="0.25">
      <c r="B35" s="4" t="s">
        <v>222</v>
      </c>
      <c r="C35" s="35">
        <f>IF('Personas Enjuiciadas'!M36&gt;0,('Personas Enjuiciadas'!D36+'Personas Enjuiciadas'!E36+'Personas Enjuiciadas'!I36+'Personas Enjuiciadas'!J36)/'Personas Enjuiciadas'!M36,"-")</f>
        <v>0.90517241379310343</v>
      </c>
      <c r="D35" s="43">
        <f>IF(AND('Personas Enjuiciadas'!N36+'Personas Enjuiciadas'!P36&gt;0),('Personas Enjuiciadas'!D36+'Personas Enjuiciadas'!I36)/('Personas Enjuiciadas'!N36+'Personas Enjuiciadas'!P36),"-")</f>
        <v>0.89247311827956988</v>
      </c>
      <c r="E35" s="43">
        <f>IF(AND('Personas Enjuiciadas'!O36+'Personas Enjuiciadas'!Q36&gt;0),('Personas Enjuiciadas'!E36+'Personas Enjuiciadas'!J36)/('Personas Enjuiciadas'!O36+'Personas Enjuiciadas'!Q36),"-")</f>
        <v>0.95652173913043481</v>
      </c>
      <c r="H35" s="38"/>
    </row>
    <row r="36" spans="2:8" ht="20.100000000000001" customHeight="1" thickBot="1" x14ac:dyDescent="0.25">
      <c r="B36" s="4" t="s">
        <v>223</v>
      </c>
      <c r="C36" s="35">
        <f>IF('Personas Enjuiciadas'!M37&gt;0,('Personas Enjuiciadas'!D37+'Personas Enjuiciadas'!E37+'Personas Enjuiciadas'!I37+'Personas Enjuiciadas'!J37)/'Personas Enjuiciadas'!M37,"-")</f>
        <v>0.94387755102040816</v>
      </c>
      <c r="D36" s="43">
        <f>IF(AND('Personas Enjuiciadas'!N37+'Personas Enjuiciadas'!P37&gt;0),('Personas Enjuiciadas'!D37+'Personas Enjuiciadas'!I37)/('Personas Enjuiciadas'!N37+'Personas Enjuiciadas'!P37),"-")</f>
        <v>0.95390070921985815</v>
      </c>
      <c r="E36" s="43">
        <f>IF(AND('Personas Enjuiciadas'!O37+'Personas Enjuiciadas'!Q37&gt;0),('Personas Enjuiciadas'!E37+'Personas Enjuiciadas'!J37)/('Personas Enjuiciadas'!O37+'Personas Enjuiciadas'!Q37),"-")</f>
        <v>0.91818181818181821</v>
      </c>
      <c r="H36" s="38"/>
    </row>
    <row r="37" spans="2:8" ht="20.100000000000001" customHeight="1" thickBot="1" x14ac:dyDescent="0.25">
      <c r="B37" s="4" t="s">
        <v>224</v>
      </c>
      <c r="C37" s="35">
        <f>IF('Personas Enjuiciadas'!M38&gt;0,('Personas Enjuiciadas'!D38+'Personas Enjuiciadas'!E38+'Personas Enjuiciadas'!I38+'Personas Enjuiciadas'!J38)/'Personas Enjuiciadas'!M38,"-")</f>
        <v>0.81578947368421051</v>
      </c>
      <c r="D37" s="43">
        <f>IF(AND('Personas Enjuiciadas'!N38+'Personas Enjuiciadas'!P38&gt;0),('Personas Enjuiciadas'!D38+'Personas Enjuiciadas'!I38)/('Personas Enjuiciadas'!N38+'Personas Enjuiciadas'!P38),"-")</f>
        <v>0.82608695652173914</v>
      </c>
      <c r="E37" s="43">
        <f>IF(AND('Personas Enjuiciadas'!O38+'Personas Enjuiciadas'!Q38&gt;0),('Personas Enjuiciadas'!E38+'Personas Enjuiciadas'!J38)/('Personas Enjuiciadas'!O38+'Personas Enjuiciadas'!Q38),"-")</f>
        <v>0.8</v>
      </c>
      <c r="H37" s="38"/>
    </row>
    <row r="38" spans="2:8" ht="20.100000000000001" customHeight="1" thickBot="1" x14ac:dyDescent="0.25">
      <c r="B38" s="4" t="s">
        <v>225</v>
      </c>
      <c r="C38" s="35">
        <f>IF('Personas Enjuiciadas'!M39&gt;0,('Personas Enjuiciadas'!D39+'Personas Enjuiciadas'!E39+'Personas Enjuiciadas'!I39+'Personas Enjuiciadas'!J39)/'Personas Enjuiciadas'!M39,"-")</f>
        <v>0.94915254237288138</v>
      </c>
      <c r="D38" s="43">
        <f>IF(AND('Personas Enjuiciadas'!N39+'Personas Enjuiciadas'!P39&gt;0),('Personas Enjuiciadas'!D39+'Personas Enjuiciadas'!I39)/('Personas Enjuiciadas'!N39+'Personas Enjuiciadas'!P39),"-")</f>
        <v>0.92537313432835822</v>
      </c>
      <c r="E38" s="43">
        <f>IF(AND('Personas Enjuiciadas'!O39+'Personas Enjuiciadas'!Q39&gt;0),('Personas Enjuiciadas'!E39+'Personas Enjuiciadas'!J39)/('Personas Enjuiciadas'!O39+'Personas Enjuiciadas'!Q39),"-")</f>
        <v>0.98039215686274506</v>
      </c>
      <c r="H38" s="38"/>
    </row>
    <row r="39" spans="2:8" ht="20.100000000000001" customHeight="1" thickBot="1" x14ac:dyDescent="0.25">
      <c r="B39" s="4" t="s">
        <v>226</v>
      </c>
      <c r="C39" s="35">
        <f>IF('Personas Enjuiciadas'!M40&gt;0,('Personas Enjuiciadas'!D40+'Personas Enjuiciadas'!E40+'Personas Enjuiciadas'!I40+'Personas Enjuiciadas'!J40)/'Personas Enjuiciadas'!M40,"-")</f>
        <v>0.90526315789473688</v>
      </c>
      <c r="D39" s="43">
        <f>IF(AND('Personas Enjuiciadas'!N40+'Personas Enjuiciadas'!P40&gt;0),('Personas Enjuiciadas'!D40+'Personas Enjuiciadas'!I40)/('Personas Enjuiciadas'!N40+'Personas Enjuiciadas'!P40),"-")</f>
        <v>0.88513513513513509</v>
      </c>
      <c r="E39" s="43">
        <f>IF(AND('Personas Enjuiciadas'!O40+'Personas Enjuiciadas'!Q40&gt;0),('Personas Enjuiciadas'!E40+'Personas Enjuiciadas'!J40)/('Personas Enjuiciadas'!O40+'Personas Enjuiciadas'!Q40),"-")</f>
        <v>0.93854748603351956</v>
      </c>
      <c r="H39" s="38"/>
    </row>
    <row r="40" spans="2:8" ht="20.100000000000001" customHeight="1" thickBot="1" x14ac:dyDescent="0.25">
      <c r="B40" s="4" t="s">
        <v>227</v>
      </c>
      <c r="C40" s="35">
        <f>IF('Personas Enjuiciadas'!M41&gt;0,('Personas Enjuiciadas'!D41+'Personas Enjuiciadas'!E41+'Personas Enjuiciadas'!I41+'Personas Enjuiciadas'!J41)/'Personas Enjuiciadas'!M41,"-")</f>
        <v>0.89918597370068876</v>
      </c>
      <c r="D40" s="43">
        <f>IF(AND('Personas Enjuiciadas'!N41+'Personas Enjuiciadas'!P41&gt;0),('Personas Enjuiciadas'!D41+'Personas Enjuiciadas'!I41)/('Personas Enjuiciadas'!N41+'Personas Enjuiciadas'!P41),"-")</f>
        <v>0.89347079037800692</v>
      </c>
      <c r="E40" s="43">
        <f>IF(AND('Personas Enjuiciadas'!O41+'Personas Enjuiciadas'!Q41&gt;0),('Personas Enjuiciadas'!E41+'Personas Enjuiciadas'!J41)/('Personas Enjuiciadas'!O41+'Personas Enjuiciadas'!Q41),"-")</f>
        <v>0.90607734806629836</v>
      </c>
      <c r="H40" s="38"/>
    </row>
    <row r="41" spans="2:8" ht="20.100000000000001" customHeight="1" thickBot="1" x14ac:dyDescent="0.25">
      <c r="B41" s="4" t="s">
        <v>228</v>
      </c>
      <c r="C41" s="35">
        <f>IF('Personas Enjuiciadas'!M42&gt;0,('Personas Enjuiciadas'!D42+'Personas Enjuiciadas'!E42+'Personas Enjuiciadas'!I42+'Personas Enjuiciadas'!J42)/'Personas Enjuiciadas'!M42,"-")</f>
        <v>0.82</v>
      </c>
      <c r="D41" s="43">
        <f>IF(AND('Personas Enjuiciadas'!N42+'Personas Enjuiciadas'!P42&gt;0),('Personas Enjuiciadas'!D42+'Personas Enjuiciadas'!I42)/('Personas Enjuiciadas'!N42+'Personas Enjuiciadas'!P42),"-")</f>
        <v>0.86538461538461542</v>
      </c>
      <c r="E41" s="43">
        <f>IF(AND('Personas Enjuiciadas'!O42+'Personas Enjuiciadas'!Q42&gt;0),('Personas Enjuiciadas'!E42+'Personas Enjuiciadas'!J42)/('Personas Enjuiciadas'!O42+'Personas Enjuiciadas'!Q42),"-")</f>
        <v>0.77083333333333337</v>
      </c>
      <c r="H41" s="38"/>
    </row>
    <row r="42" spans="2:8" ht="20.100000000000001" customHeight="1" thickBot="1" x14ac:dyDescent="0.25">
      <c r="B42" s="4" t="s">
        <v>229</v>
      </c>
      <c r="C42" s="35">
        <f>IF('Personas Enjuiciadas'!M43&gt;0,('Personas Enjuiciadas'!D43+'Personas Enjuiciadas'!E43+'Personas Enjuiciadas'!I43+'Personas Enjuiciadas'!J43)/'Personas Enjuiciadas'!M43,"-")</f>
        <v>0.94292237442922378</v>
      </c>
      <c r="D42" s="43">
        <f>IF(AND('Personas Enjuiciadas'!N43+'Personas Enjuiciadas'!P43&gt;0),('Personas Enjuiciadas'!D43+'Personas Enjuiciadas'!I43)/('Personas Enjuiciadas'!N43+'Personas Enjuiciadas'!P43),"-")</f>
        <v>0.93087557603686633</v>
      </c>
      <c r="E42" s="43">
        <f>IF(AND('Personas Enjuiciadas'!O43+'Personas Enjuiciadas'!Q43&gt;0),('Personas Enjuiciadas'!E43+'Personas Enjuiciadas'!J43)/('Personas Enjuiciadas'!O43+'Personas Enjuiciadas'!Q43),"-")</f>
        <v>0.95475113122171951</v>
      </c>
      <c r="H42" s="38"/>
    </row>
    <row r="43" spans="2:8" ht="20.100000000000001" customHeight="1" thickBot="1" x14ac:dyDescent="0.25">
      <c r="B43" s="4" t="s">
        <v>230</v>
      </c>
      <c r="C43" s="35">
        <f>IF('Personas Enjuiciadas'!M44&gt;0,('Personas Enjuiciadas'!D44+'Personas Enjuiciadas'!E44+'Personas Enjuiciadas'!I44+'Personas Enjuiciadas'!J44)/'Personas Enjuiciadas'!M44,"-")</f>
        <v>0.96212121212121215</v>
      </c>
      <c r="D43" s="43">
        <f>IF(AND('Personas Enjuiciadas'!N44+'Personas Enjuiciadas'!P44&gt;0),('Personas Enjuiciadas'!D44+'Personas Enjuiciadas'!I44)/('Personas Enjuiciadas'!N44+'Personas Enjuiciadas'!P44),"-")</f>
        <v>0.94721407624633436</v>
      </c>
      <c r="E43" s="43">
        <f>IF(AND('Personas Enjuiciadas'!O44+'Personas Enjuiciadas'!Q44&gt;0),('Personas Enjuiciadas'!E44+'Personas Enjuiciadas'!J44)/('Personas Enjuiciadas'!O44+'Personas Enjuiciadas'!Q44),"-")</f>
        <v>0.98930481283422456</v>
      </c>
      <c r="H43" s="38"/>
    </row>
    <row r="44" spans="2:8" ht="20.100000000000001" customHeight="1" thickBot="1" x14ac:dyDescent="0.25">
      <c r="B44" s="4" t="s">
        <v>231</v>
      </c>
      <c r="C44" s="35">
        <f>IF('Personas Enjuiciadas'!M45&gt;0,('Personas Enjuiciadas'!D45+'Personas Enjuiciadas'!E45+'Personas Enjuiciadas'!I45+'Personas Enjuiciadas'!J45)/'Personas Enjuiciadas'!M45,"-")</f>
        <v>0.9300960512273212</v>
      </c>
      <c r="D44" s="43">
        <f>IF(AND('Personas Enjuiciadas'!N45+'Personas Enjuiciadas'!P45&gt;0),('Personas Enjuiciadas'!D45+'Personas Enjuiciadas'!I45)/('Personas Enjuiciadas'!N45+'Personas Enjuiciadas'!P45),"-")</f>
        <v>0.91046277665995978</v>
      </c>
      <c r="E44" s="43">
        <f>IF(AND('Personas Enjuiciadas'!O45+'Personas Enjuiciadas'!Q45&gt;0),('Personas Enjuiciadas'!E45+'Personas Enjuiciadas'!J45)/('Personas Enjuiciadas'!O45+'Personas Enjuiciadas'!Q45),"-")</f>
        <v>0.95227272727272727</v>
      </c>
      <c r="H44" s="38"/>
    </row>
    <row r="45" spans="2:8" ht="20.100000000000001" customHeight="1" thickBot="1" x14ac:dyDescent="0.25">
      <c r="B45" s="4" t="s">
        <v>232</v>
      </c>
      <c r="C45" s="35">
        <f>IF('Personas Enjuiciadas'!M46&gt;0,('Personas Enjuiciadas'!D46+'Personas Enjuiciadas'!E46+'Personas Enjuiciadas'!I46+'Personas Enjuiciadas'!J46)/'Personas Enjuiciadas'!M46,"-")</f>
        <v>0.9668674698795181</v>
      </c>
      <c r="D45" s="43">
        <f>IF(AND('Personas Enjuiciadas'!N46+'Personas Enjuiciadas'!P46&gt;0),('Personas Enjuiciadas'!D46+'Personas Enjuiciadas'!I46)/('Personas Enjuiciadas'!N46+'Personas Enjuiciadas'!P46),"-")</f>
        <v>0.96623376623376622</v>
      </c>
      <c r="E45" s="43">
        <f>IF(AND('Personas Enjuiciadas'!O46+'Personas Enjuiciadas'!Q46&gt;0),('Personas Enjuiciadas'!E46+'Personas Enjuiciadas'!J46)/('Personas Enjuiciadas'!O46+'Personas Enjuiciadas'!Q46),"-")</f>
        <v>0.967741935483871</v>
      </c>
      <c r="H45" s="38"/>
    </row>
    <row r="46" spans="2:8" ht="20.100000000000001" customHeight="1" thickBot="1" x14ac:dyDescent="0.25">
      <c r="B46" s="4" t="s">
        <v>233</v>
      </c>
      <c r="C46" s="35">
        <f>IF('Personas Enjuiciadas'!M47&gt;0,('Personas Enjuiciadas'!D47+'Personas Enjuiciadas'!E47+'Personas Enjuiciadas'!I47+'Personas Enjuiciadas'!J47)/'Personas Enjuiciadas'!M47,"-")</f>
        <v>0.91951315272870038</v>
      </c>
      <c r="D46" s="43">
        <f>IF(AND('Personas Enjuiciadas'!N47+'Personas Enjuiciadas'!P47&gt;0),('Personas Enjuiciadas'!D47+'Personas Enjuiciadas'!I47)/('Personas Enjuiciadas'!N47+'Personas Enjuiciadas'!P47),"-")</f>
        <v>0.91837933059307109</v>
      </c>
      <c r="E46" s="43">
        <f>IF(AND('Personas Enjuiciadas'!O47+'Personas Enjuiciadas'!Q47&gt;0),('Personas Enjuiciadas'!E47+'Personas Enjuiciadas'!J47)/('Personas Enjuiciadas'!O47+'Personas Enjuiciadas'!Q47),"-")</f>
        <v>0.9218009478672986</v>
      </c>
      <c r="H46" s="38"/>
    </row>
    <row r="47" spans="2:8" ht="20.100000000000001" customHeight="1" thickBot="1" x14ac:dyDescent="0.25">
      <c r="B47" s="4" t="s">
        <v>234</v>
      </c>
      <c r="C47" s="35">
        <f>IF('Personas Enjuiciadas'!M48&gt;0,('Personas Enjuiciadas'!D48+'Personas Enjuiciadas'!E48+'Personas Enjuiciadas'!I48+'Personas Enjuiciadas'!J48)/'Personas Enjuiciadas'!M48,"-")</f>
        <v>0.97222222222222221</v>
      </c>
      <c r="D47" s="43">
        <f>IF(AND('Personas Enjuiciadas'!N48+'Personas Enjuiciadas'!P48&gt;0),('Personas Enjuiciadas'!D48+'Personas Enjuiciadas'!I48)/('Personas Enjuiciadas'!N48+'Personas Enjuiciadas'!P48),"-")</f>
        <v>0.98050139275766013</v>
      </c>
      <c r="E47" s="43">
        <f>IF(AND('Personas Enjuiciadas'!O48+'Personas Enjuiciadas'!Q48&gt;0),('Personas Enjuiciadas'!E48+'Personas Enjuiciadas'!J48)/('Personas Enjuiciadas'!O48+'Personas Enjuiciadas'!Q48),"-")</f>
        <v>0.89189189189189189</v>
      </c>
      <c r="H47" s="38"/>
    </row>
    <row r="48" spans="2:8" ht="20.100000000000001" customHeight="1" thickBot="1" x14ac:dyDescent="0.25">
      <c r="B48" s="4" t="s">
        <v>235</v>
      </c>
      <c r="C48" s="35">
        <f>IF('Personas Enjuiciadas'!M49&gt;0,('Personas Enjuiciadas'!D49+'Personas Enjuiciadas'!E49+'Personas Enjuiciadas'!I49+'Personas Enjuiciadas'!J49)/'Personas Enjuiciadas'!M49,"-")</f>
        <v>0.9580152671755725</v>
      </c>
      <c r="D48" s="43">
        <f>IF(AND('Personas Enjuiciadas'!N49+'Personas Enjuiciadas'!P49&gt;0),('Personas Enjuiciadas'!D49+'Personas Enjuiciadas'!I49)/('Personas Enjuiciadas'!N49+'Personas Enjuiciadas'!P49),"-")</f>
        <v>0.95416666666666672</v>
      </c>
      <c r="E48" s="43">
        <f>IF(AND('Personas Enjuiciadas'!O49+'Personas Enjuiciadas'!Q49&gt;0),('Personas Enjuiciadas'!E49+'Personas Enjuiciadas'!J49)/('Personas Enjuiciadas'!O49+'Personas Enjuiciadas'!Q49),"-")</f>
        <v>1</v>
      </c>
      <c r="H48" s="38"/>
    </row>
    <row r="49" spans="2:8" ht="20.100000000000001" customHeight="1" thickBot="1" x14ac:dyDescent="0.25">
      <c r="B49" s="4" t="s">
        <v>236</v>
      </c>
      <c r="C49" s="35">
        <f>IF('Personas Enjuiciadas'!M50&gt;0,('Personas Enjuiciadas'!D50+'Personas Enjuiciadas'!E50+'Personas Enjuiciadas'!I50+'Personas Enjuiciadas'!J50)/'Personas Enjuiciadas'!M50,"-")</f>
        <v>0.9490909090909091</v>
      </c>
      <c r="D49" s="43">
        <f>IF(AND('Personas Enjuiciadas'!N50+'Personas Enjuiciadas'!P50&gt;0),('Personas Enjuiciadas'!D50+'Personas Enjuiciadas'!I50)/('Personas Enjuiciadas'!N50+'Personas Enjuiciadas'!P50),"-")</f>
        <v>0.93370165745856348</v>
      </c>
      <c r="E49" s="43">
        <f>IF(AND('Personas Enjuiciadas'!O50+'Personas Enjuiciadas'!Q50&gt;0),('Personas Enjuiciadas'!E50+'Personas Enjuiciadas'!J50)/('Personas Enjuiciadas'!O50+'Personas Enjuiciadas'!Q50),"-")</f>
        <v>0.97872340425531912</v>
      </c>
      <c r="H49" s="38"/>
    </row>
    <row r="50" spans="2:8" ht="20.100000000000001" customHeight="1" thickBot="1" x14ac:dyDescent="0.25">
      <c r="B50" s="4" t="s">
        <v>237</v>
      </c>
      <c r="C50" s="35">
        <f>IF('Personas Enjuiciadas'!M51&gt;0,('Personas Enjuiciadas'!D51+'Personas Enjuiciadas'!E51+'Personas Enjuiciadas'!I51+'Personas Enjuiciadas'!J51)/'Personas Enjuiciadas'!M51,"-")</f>
        <v>0.91596638655462181</v>
      </c>
      <c r="D50" s="43">
        <f>IF(AND('Personas Enjuiciadas'!N51+'Personas Enjuiciadas'!P51&gt;0),('Personas Enjuiciadas'!D51+'Personas Enjuiciadas'!I51)/('Personas Enjuiciadas'!N51+'Personas Enjuiciadas'!P51),"-")</f>
        <v>0.88607594936708856</v>
      </c>
      <c r="E50" s="43">
        <f>IF(AND('Personas Enjuiciadas'!O51+'Personas Enjuiciadas'!Q51&gt;0),('Personas Enjuiciadas'!E51+'Personas Enjuiciadas'!J51)/('Personas Enjuiciadas'!O51+'Personas Enjuiciadas'!Q51),"-")</f>
        <v>0.97499999999999998</v>
      </c>
      <c r="H50" s="38"/>
    </row>
    <row r="51" spans="2:8" ht="20.100000000000001" customHeight="1" thickBot="1" x14ac:dyDescent="0.25">
      <c r="B51" s="4" t="s">
        <v>238</v>
      </c>
      <c r="C51" s="35">
        <f>IF('Personas Enjuiciadas'!M52&gt;0,('Personas Enjuiciadas'!D52+'Personas Enjuiciadas'!E52+'Personas Enjuiciadas'!I52+'Personas Enjuiciadas'!J52)/'Personas Enjuiciadas'!M52,"-")</f>
        <v>0.74045801526717558</v>
      </c>
      <c r="D51" s="43">
        <f>IF(AND('Personas Enjuiciadas'!N52+'Personas Enjuiciadas'!P52&gt;0),('Personas Enjuiciadas'!D52+'Personas Enjuiciadas'!I52)/('Personas Enjuiciadas'!N52+'Personas Enjuiciadas'!P52),"-")</f>
        <v>0.70408163265306123</v>
      </c>
      <c r="E51" s="43">
        <f>IF(AND('Personas Enjuiciadas'!O52+'Personas Enjuiciadas'!Q52&gt;0),('Personas Enjuiciadas'!E52+'Personas Enjuiciadas'!J52)/('Personas Enjuiciadas'!O52+'Personas Enjuiciadas'!Q52),"-")</f>
        <v>0.84848484848484851</v>
      </c>
      <c r="H51" s="38"/>
    </row>
    <row r="52" spans="2:8" ht="20.100000000000001" customHeight="1" thickBot="1" x14ac:dyDescent="0.25">
      <c r="B52" s="4" t="s">
        <v>239</v>
      </c>
      <c r="C52" s="35">
        <f>IF('Personas Enjuiciadas'!M53&gt;0,('Personas Enjuiciadas'!D53+'Personas Enjuiciadas'!E53+'Personas Enjuiciadas'!I53+'Personas Enjuiciadas'!J53)/'Personas Enjuiciadas'!M53,"-")</f>
        <v>0.93509127789046653</v>
      </c>
      <c r="D52" s="43">
        <f>IF(AND('Personas Enjuiciadas'!N53+'Personas Enjuiciadas'!P53&gt;0),('Personas Enjuiciadas'!D53+'Personas Enjuiciadas'!I53)/('Personas Enjuiciadas'!N53+'Personas Enjuiciadas'!P53),"-")</f>
        <v>0.93023255813953487</v>
      </c>
      <c r="E52" s="43">
        <f>IF(AND('Personas Enjuiciadas'!O53+'Personas Enjuiciadas'!Q53&gt;0),('Personas Enjuiciadas'!E53+'Personas Enjuiciadas'!J53)/('Personas Enjuiciadas'!O53+'Personas Enjuiciadas'!Q53),"-")</f>
        <v>0.96825396825396826</v>
      </c>
      <c r="H52" s="38"/>
    </row>
    <row r="53" spans="2:8" ht="20.100000000000001" customHeight="1" thickBot="1" x14ac:dyDescent="0.25">
      <c r="B53" s="4" t="s">
        <v>240</v>
      </c>
      <c r="C53" s="35">
        <f>IF('Personas Enjuiciadas'!M54&gt;0,('Personas Enjuiciadas'!D54+'Personas Enjuiciadas'!E54+'Personas Enjuiciadas'!I54+'Personas Enjuiciadas'!J54)/'Personas Enjuiciadas'!M54,"-")</f>
        <v>0.8218849840255591</v>
      </c>
      <c r="D53" s="43">
        <f>IF(AND('Personas Enjuiciadas'!N54+'Personas Enjuiciadas'!P54&gt;0),('Personas Enjuiciadas'!D54+'Personas Enjuiciadas'!I54)/('Personas Enjuiciadas'!N54+'Personas Enjuiciadas'!P54),"-")</f>
        <v>0.79161205766710352</v>
      </c>
      <c r="E53" s="43">
        <f>IF(AND('Personas Enjuiciadas'!O54+'Personas Enjuiciadas'!Q54&gt;0),('Personas Enjuiciadas'!E54+'Personas Enjuiciadas'!J54)/('Personas Enjuiciadas'!O54+'Personas Enjuiciadas'!Q54),"-")</f>
        <v>0.86912065439672803</v>
      </c>
      <c r="H53" s="38"/>
    </row>
    <row r="54" spans="2:8" ht="20.100000000000001" customHeight="1" thickBot="1" x14ac:dyDescent="0.25">
      <c r="B54" s="4" t="s">
        <v>241</v>
      </c>
      <c r="C54" s="35">
        <f>IF('Personas Enjuiciadas'!M55&gt;0,('Personas Enjuiciadas'!D55+'Personas Enjuiciadas'!E55+'Personas Enjuiciadas'!I55+'Personas Enjuiciadas'!J55)/'Personas Enjuiciadas'!M55,"-")</f>
        <v>0.97018696311268315</v>
      </c>
      <c r="D54" s="43">
        <f>IF(AND('Personas Enjuiciadas'!N55+'Personas Enjuiciadas'!P55&gt;0),('Personas Enjuiciadas'!D55+'Personas Enjuiciadas'!I55)/('Personas Enjuiciadas'!N55+'Personas Enjuiciadas'!P55),"-")</f>
        <v>0.96752265861027187</v>
      </c>
      <c r="E54" s="43">
        <f>IF(AND('Personas Enjuiciadas'!O55+'Personas Enjuiciadas'!Q55&gt;0),('Personas Enjuiciadas'!E55+'Personas Enjuiciadas'!J55)/('Personas Enjuiciadas'!O55+'Personas Enjuiciadas'!Q55),"-")</f>
        <v>0.97557251908396947</v>
      </c>
      <c r="H54" s="38"/>
    </row>
    <row r="55" spans="2:8" ht="20.100000000000001" customHeight="1" thickBot="1" x14ac:dyDescent="0.25">
      <c r="B55" s="4" t="s">
        <v>242</v>
      </c>
      <c r="C55" s="35">
        <f>IF('Personas Enjuiciadas'!M56&gt;0,('Personas Enjuiciadas'!D56+'Personas Enjuiciadas'!E56+'Personas Enjuiciadas'!I56+'Personas Enjuiciadas'!J56)/'Personas Enjuiciadas'!M56,"-")</f>
        <v>0.9562363238512035</v>
      </c>
      <c r="D55" s="43">
        <f>IF(AND('Personas Enjuiciadas'!N56+'Personas Enjuiciadas'!P56&gt;0),('Personas Enjuiciadas'!D56+'Personas Enjuiciadas'!I56)/('Personas Enjuiciadas'!N56+'Personas Enjuiciadas'!P56),"-")</f>
        <v>0.94607843137254899</v>
      </c>
      <c r="E55" s="43">
        <f>IF(AND('Personas Enjuiciadas'!O56+'Personas Enjuiciadas'!Q56&gt;0),('Personas Enjuiciadas'!E56+'Personas Enjuiciadas'!J56)/('Personas Enjuiciadas'!O56+'Personas Enjuiciadas'!Q56),"-")</f>
        <v>0.96442687747035571</v>
      </c>
      <c r="H55" s="38"/>
    </row>
    <row r="56" spans="2:8" ht="20.100000000000001" customHeight="1" thickBot="1" x14ac:dyDescent="0.25">
      <c r="B56" s="4" t="s">
        <v>243</v>
      </c>
      <c r="C56" s="35">
        <f>IF('Personas Enjuiciadas'!M57&gt;0,('Personas Enjuiciadas'!D57+'Personas Enjuiciadas'!E57+'Personas Enjuiciadas'!I57+'Personas Enjuiciadas'!J57)/'Personas Enjuiciadas'!M57,"-")</f>
        <v>0.99382716049382713</v>
      </c>
      <c r="D56" s="43">
        <f>IF(AND('Personas Enjuiciadas'!N57+'Personas Enjuiciadas'!P57&gt;0),('Personas Enjuiciadas'!D57+'Personas Enjuiciadas'!I57)/('Personas Enjuiciadas'!N57+'Personas Enjuiciadas'!P57),"-")</f>
        <v>0.99193548387096775</v>
      </c>
      <c r="E56" s="43">
        <f>IF(AND('Personas Enjuiciadas'!O57+'Personas Enjuiciadas'!Q57&gt;0),('Personas Enjuiciadas'!E57+'Personas Enjuiciadas'!J57)/('Personas Enjuiciadas'!O57+'Personas Enjuiciadas'!Q57),"-")</f>
        <v>0.995</v>
      </c>
      <c r="H56" s="38"/>
    </row>
    <row r="57" spans="2:8" ht="20.100000000000001" customHeight="1" thickBot="1" x14ac:dyDescent="0.25">
      <c r="B57" s="4" t="s">
        <v>269</v>
      </c>
      <c r="C57" s="35">
        <f>IF('Personas Enjuiciadas'!M58&gt;0,('Personas Enjuiciadas'!D58+'Personas Enjuiciadas'!E58+'Personas Enjuiciadas'!I58+'Personas Enjuiciadas'!J58)/'Personas Enjuiciadas'!M58,"-")</f>
        <v>0.9795454545454545</v>
      </c>
      <c r="D57" s="43">
        <f>IF(AND('Personas Enjuiciadas'!N58+'Personas Enjuiciadas'!P58&gt;0),('Personas Enjuiciadas'!D58+'Personas Enjuiciadas'!I58)/('Personas Enjuiciadas'!N58+'Personas Enjuiciadas'!P58),"-")</f>
        <v>0.96571428571428575</v>
      </c>
      <c r="E57" s="43">
        <f>IF(AND('Personas Enjuiciadas'!O58+'Personas Enjuiciadas'!Q58&gt;0),('Personas Enjuiciadas'!E58+'Personas Enjuiciadas'!J58)/('Personas Enjuiciadas'!O58+'Personas Enjuiciadas'!Q58),"-")</f>
        <v>0.98867924528301887</v>
      </c>
      <c r="H57" s="38"/>
    </row>
    <row r="58" spans="2:8" ht="20.100000000000001" customHeight="1" thickBot="1" x14ac:dyDescent="0.25">
      <c r="B58" s="4" t="s">
        <v>245</v>
      </c>
      <c r="C58" s="35">
        <f>IF('Personas Enjuiciadas'!M59&gt;0,('Personas Enjuiciadas'!D59+'Personas Enjuiciadas'!E59+'Personas Enjuiciadas'!I59+'Personas Enjuiciadas'!J59)/'Personas Enjuiciadas'!M59,"-")</f>
        <v>0.94537815126050417</v>
      </c>
      <c r="D58" s="43">
        <f>IF(AND('Personas Enjuiciadas'!N59+'Personas Enjuiciadas'!P59&gt;0),('Personas Enjuiciadas'!D59+'Personas Enjuiciadas'!I59)/('Personas Enjuiciadas'!N59+'Personas Enjuiciadas'!P59),"-")</f>
        <v>0.93702770780856426</v>
      </c>
      <c r="E58" s="43">
        <f>IF(AND('Personas Enjuiciadas'!O59+'Personas Enjuiciadas'!Q59&gt;0),('Personas Enjuiciadas'!E59+'Personas Enjuiciadas'!J59)/('Personas Enjuiciadas'!O59+'Personas Enjuiciadas'!Q59),"-")</f>
        <v>0.95583596214511046</v>
      </c>
      <c r="H58" s="38"/>
    </row>
    <row r="59" spans="2:8" ht="20.100000000000001" customHeight="1" thickBot="1" x14ac:dyDescent="0.25">
      <c r="B59" s="4" t="s">
        <v>246</v>
      </c>
      <c r="C59" s="35">
        <f>IF('Personas Enjuiciadas'!M60&gt;0,('Personas Enjuiciadas'!D60+'Personas Enjuiciadas'!E60+'Personas Enjuiciadas'!I60+'Personas Enjuiciadas'!J60)/'Personas Enjuiciadas'!M60,"-")</f>
        <v>1</v>
      </c>
      <c r="D59" s="43">
        <f>IF(AND('Personas Enjuiciadas'!N60+'Personas Enjuiciadas'!P60&gt;0),('Personas Enjuiciadas'!D60+'Personas Enjuiciadas'!I60)/('Personas Enjuiciadas'!N60+'Personas Enjuiciadas'!P60),"-")</f>
        <v>1</v>
      </c>
      <c r="E59" s="43">
        <f>IF(AND('Personas Enjuiciadas'!O60+'Personas Enjuiciadas'!Q60&gt;0),('Personas Enjuiciadas'!E60+'Personas Enjuiciadas'!J60)/('Personas Enjuiciadas'!O60+'Personas Enjuiciadas'!Q60),"-")</f>
        <v>1</v>
      </c>
      <c r="H59" s="38"/>
    </row>
    <row r="60" spans="2:8" ht="20.100000000000001" customHeight="1" thickBot="1" x14ac:dyDescent="0.25">
      <c r="B60" s="7" t="s">
        <v>22</v>
      </c>
      <c r="C60" s="68">
        <f>IF('Personas Enjuiciadas'!M61&gt;0,('Personas Enjuiciadas'!D61+'Personas Enjuiciadas'!E61+'Personas Enjuiciadas'!I61+'Personas Enjuiciadas'!J61)/'Personas Enjuiciadas'!M61,"-")</f>
        <v>0.92936642413369219</v>
      </c>
      <c r="D60" s="68">
        <f>IF(AND('Personas Enjuiciadas'!N61+'Personas Enjuiciadas'!P61&gt;0),('Personas Enjuiciadas'!D61+'Personas Enjuiciadas'!I61)/('Personas Enjuiciadas'!N61+'Personas Enjuiciadas'!P61),"-")</f>
        <v>0.92185282789377665</v>
      </c>
      <c r="E60" s="68">
        <f>IF(AND('Personas Enjuiciadas'!O61+'Personas Enjuiciadas'!Q61&gt;0),('Personas Enjuiciadas'!E61+'Personas Enjuiciadas'!J61)/('Personas Enjuiciadas'!O61+'Personas Enjuiciadas'!Q61),"-")</f>
        <v>0.94366740619272693</v>
      </c>
      <c r="H60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L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2.8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21.875" bestFit="1" customWidth="1"/>
  </cols>
  <sheetData>
    <row r="9" spans="2:12" ht="41.25" customHeight="1" x14ac:dyDescent="0.2">
      <c r="B9" s="10"/>
      <c r="C9" s="98" t="s">
        <v>277</v>
      </c>
      <c r="D9" s="99"/>
      <c r="E9" s="99"/>
      <c r="F9" s="99"/>
      <c r="G9" s="66"/>
      <c r="H9" s="98" t="s">
        <v>292</v>
      </c>
      <c r="I9" s="99"/>
      <c r="J9" s="99"/>
      <c r="K9" s="99"/>
      <c r="L9" s="102"/>
    </row>
    <row r="10" spans="2:12" ht="43.5" thickBot="1" x14ac:dyDescent="0.25">
      <c r="B10" s="24"/>
      <c r="C10" s="22" t="s">
        <v>123</v>
      </c>
      <c r="D10" s="22" t="s">
        <v>124</v>
      </c>
      <c r="E10" s="22" t="s">
        <v>287</v>
      </c>
      <c r="F10" s="22" t="s">
        <v>281</v>
      </c>
      <c r="G10" s="67" t="s">
        <v>284</v>
      </c>
      <c r="H10" s="20" t="s">
        <v>278</v>
      </c>
      <c r="I10" s="20" t="s">
        <v>282</v>
      </c>
      <c r="J10" s="20" t="s">
        <v>279</v>
      </c>
      <c r="K10" s="20" t="s">
        <v>285</v>
      </c>
      <c r="L10" s="22" t="s">
        <v>286</v>
      </c>
    </row>
    <row r="11" spans="2:12" ht="20.100000000000001" customHeight="1" thickBot="1" x14ac:dyDescent="0.25">
      <c r="B11" s="3" t="s">
        <v>197</v>
      </c>
      <c r="C11" s="18">
        <v>307</v>
      </c>
      <c r="D11" s="18">
        <v>224</v>
      </c>
      <c r="E11" s="18">
        <v>343</v>
      </c>
      <c r="F11" s="18">
        <v>394</v>
      </c>
      <c r="G11" s="18">
        <f>SUM(C11:F11)</f>
        <v>1268</v>
      </c>
      <c r="H11" s="18">
        <v>0</v>
      </c>
      <c r="I11" s="18">
        <v>0</v>
      </c>
      <c r="J11" s="18">
        <v>0</v>
      </c>
      <c r="K11" s="18">
        <v>0</v>
      </c>
      <c r="L11" s="18">
        <v>1268</v>
      </c>
    </row>
    <row r="12" spans="2:12" ht="20.100000000000001" customHeight="1" thickBot="1" x14ac:dyDescent="0.25">
      <c r="B12" s="4" t="s">
        <v>198</v>
      </c>
      <c r="C12" s="19">
        <v>174</v>
      </c>
      <c r="D12" s="19">
        <v>89</v>
      </c>
      <c r="E12" s="19">
        <v>302</v>
      </c>
      <c r="F12" s="19">
        <v>403</v>
      </c>
      <c r="G12" s="19">
        <f t="shared" ref="G12:G61" si="0">SUM(C12:F12)</f>
        <v>968</v>
      </c>
      <c r="H12" s="19">
        <v>16</v>
      </c>
      <c r="I12" s="19">
        <v>1</v>
      </c>
      <c r="J12" s="19">
        <v>0</v>
      </c>
      <c r="K12" s="19">
        <v>0</v>
      </c>
      <c r="L12" s="19">
        <v>985</v>
      </c>
    </row>
    <row r="13" spans="2:12" ht="20.100000000000001" customHeight="1" thickBot="1" x14ac:dyDescent="0.25">
      <c r="B13" s="4" t="s">
        <v>199</v>
      </c>
      <c r="C13" s="19">
        <v>75</v>
      </c>
      <c r="D13" s="19">
        <v>49</v>
      </c>
      <c r="E13" s="19">
        <v>97</v>
      </c>
      <c r="F13" s="19">
        <v>235</v>
      </c>
      <c r="G13" s="19">
        <f t="shared" si="0"/>
        <v>456</v>
      </c>
      <c r="H13" s="19">
        <v>0</v>
      </c>
      <c r="I13" s="19">
        <v>1</v>
      </c>
      <c r="J13" s="19">
        <v>0</v>
      </c>
      <c r="K13" s="19">
        <v>4</v>
      </c>
      <c r="L13" s="19">
        <v>461</v>
      </c>
    </row>
    <row r="14" spans="2:12" ht="20.100000000000001" customHeight="1" thickBot="1" x14ac:dyDescent="0.25">
      <c r="B14" s="4" t="s">
        <v>200</v>
      </c>
      <c r="C14" s="19">
        <v>164</v>
      </c>
      <c r="D14" s="19">
        <v>73</v>
      </c>
      <c r="E14" s="19">
        <v>296</v>
      </c>
      <c r="F14" s="19">
        <v>411</v>
      </c>
      <c r="G14" s="19">
        <f t="shared" si="0"/>
        <v>944</v>
      </c>
      <c r="H14" s="19">
        <v>4</v>
      </c>
      <c r="I14" s="19">
        <v>2</v>
      </c>
      <c r="J14" s="19">
        <v>0</v>
      </c>
      <c r="K14" s="19">
        <v>0</v>
      </c>
      <c r="L14" s="19">
        <v>950</v>
      </c>
    </row>
    <row r="15" spans="2:12" ht="20.100000000000001" customHeight="1" thickBot="1" x14ac:dyDescent="0.25">
      <c r="B15" s="4" t="s">
        <v>201</v>
      </c>
      <c r="C15" s="19">
        <v>58</v>
      </c>
      <c r="D15" s="19">
        <v>109</v>
      </c>
      <c r="E15" s="19">
        <v>59</v>
      </c>
      <c r="F15" s="19">
        <v>368</v>
      </c>
      <c r="G15" s="19">
        <f t="shared" si="0"/>
        <v>594</v>
      </c>
      <c r="H15" s="19">
        <v>0</v>
      </c>
      <c r="I15" s="19">
        <v>0</v>
      </c>
      <c r="J15" s="19">
        <v>0</v>
      </c>
      <c r="K15" s="19">
        <v>0</v>
      </c>
      <c r="L15" s="19">
        <v>594</v>
      </c>
    </row>
    <row r="16" spans="2:12" ht="20.100000000000001" customHeight="1" thickBot="1" x14ac:dyDescent="0.25">
      <c r="B16" s="4" t="s">
        <v>202</v>
      </c>
      <c r="C16" s="19">
        <v>63</v>
      </c>
      <c r="D16" s="19">
        <v>51</v>
      </c>
      <c r="E16" s="19">
        <v>82</v>
      </c>
      <c r="F16" s="19">
        <v>249</v>
      </c>
      <c r="G16" s="19">
        <f t="shared" si="0"/>
        <v>445</v>
      </c>
      <c r="H16" s="19">
        <v>3</v>
      </c>
      <c r="I16" s="19">
        <v>0</v>
      </c>
      <c r="J16" s="19">
        <v>0</v>
      </c>
      <c r="K16" s="19">
        <v>0</v>
      </c>
      <c r="L16" s="19">
        <v>448</v>
      </c>
    </row>
    <row r="17" spans="2:12" ht="20.100000000000001" customHeight="1" thickBot="1" x14ac:dyDescent="0.25">
      <c r="B17" s="4" t="s">
        <v>203</v>
      </c>
      <c r="C17" s="19">
        <v>267</v>
      </c>
      <c r="D17" s="19">
        <v>219</v>
      </c>
      <c r="E17" s="19">
        <v>482</v>
      </c>
      <c r="F17" s="19">
        <v>783</v>
      </c>
      <c r="G17" s="19">
        <f t="shared" si="0"/>
        <v>1751</v>
      </c>
      <c r="H17" s="19">
        <v>19</v>
      </c>
      <c r="I17" s="19">
        <v>6</v>
      </c>
      <c r="J17" s="19">
        <v>2</v>
      </c>
      <c r="K17" s="19">
        <v>9</v>
      </c>
      <c r="L17" s="19">
        <v>1787</v>
      </c>
    </row>
    <row r="18" spans="2:12" ht="20.100000000000001" customHeight="1" thickBot="1" x14ac:dyDescent="0.25">
      <c r="B18" s="4" t="s">
        <v>204</v>
      </c>
      <c r="C18" s="19">
        <v>239</v>
      </c>
      <c r="D18" s="19">
        <v>184</v>
      </c>
      <c r="E18" s="19">
        <v>485</v>
      </c>
      <c r="F18" s="19">
        <v>1090</v>
      </c>
      <c r="G18" s="19">
        <f t="shared" si="0"/>
        <v>1998</v>
      </c>
      <c r="H18" s="19">
        <v>1</v>
      </c>
      <c r="I18" s="19">
        <v>0</v>
      </c>
      <c r="J18" s="19">
        <v>0</v>
      </c>
      <c r="K18" s="19">
        <v>0</v>
      </c>
      <c r="L18" s="19">
        <v>1999</v>
      </c>
    </row>
    <row r="19" spans="2:12" ht="20.100000000000001" customHeight="1" thickBot="1" x14ac:dyDescent="0.25">
      <c r="B19" s="4" t="s">
        <v>205</v>
      </c>
      <c r="C19" s="19">
        <v>43</v>
      </c>
      <c r="D19" s="19">
        <v>45</v>
      </c>
      <c r="E19" s="19">
        <v>53</v>
      </c>
      <c r="F19" s="19">
        <v>62</v>
      </c>
      <c r="G19" s="19">
        <f t="shared" si="0"/>
        <v>203</v>
      </c>
      <c r="H19" s="19">
        <v>4</v>
      </c>
      <c r="I19" s="19">
        <v>0</v>
      </c>
      <c r="J19" s="19">
        <v>0</v>
      </c>
      <c r="K19" s="19">
        <v>0</v>
      </c>
      <c r="L19" s="19">
        <v>207</v>
      </c>
    </row>
    <row r="20" spans="2:12" ht="20.100000000000001" customHeight="1" thickBot="1" x14ac:dyDescent="0.25">
      <c r="B20" s="4" t="s">
        <v>206</v>
      </c>
      <c r="C20" s="19">
        <v>10</v>
      </c>
      <c r="D20" s="19">
        <v>6</v>
      </c>
      <c r="E20" s="19">
        <v>14</v>
      </c>
      <c r="F20" s="19">
        <v>34</v>
      </c>
      <c r="G20" s="19">
        <f t="shared" si="0"/>
        <v>64</v>
      </c>
      <c r="H20" s="19">
        <v>0</v>
      </c>
      <c r="I20" s="19">
        <v>0</v>
      </c>
      <c r="J20" s="19">
        <v>0</v>
      </c>
      <c r="K20" s="19">
        <v>0</v>
      </c>
      <c r="L20" s="19">
        <v>64</v>
      </c>
    </row>
    <row r="21" spans="2:12" ht="20.100000000000001" customHeight="1" thickBot="1" x14ac:dyDescent="0.25">
      <c r="B21" s="4" t="s">
        <v>207</v>
      </c>
      <c r="C21" s="19">
        <v>88</v>
      </c>
      <c r="D21" s="19">
        <v>43</v>
      </c>
      <c r="E21" s="19">
        <v>285</v>
      </c>
      <c r="F21" s="19">
        <v>288</v>
      </c>
      <c r="G21" s="19">
        <f t="shared" si="0"/>
        <v>704</v>
      </c>
      <c r="H21" s="19">
        <v>0</v>
      </c>
      <c r="I21" s="19">
        <v>2</v>
      </c>
      <c r="J21" s="19">
        <v>19</v>
      </c>
      <c r="K21" s="19">
        <v>0</v>
      </c>
      <c r="L21" s="19">
        <v>725</v>
      </c>
    </row>
    <row r="22" spans="2:12" ht="20.100000000000001" customHeight="1" thickBot="1" x14ac:dyDescent="0.25">
      <c r="B22" s="4" t="s">
        <v>208</v>
      </c>
      <c r="C22" s="19">
        <v>157</v>
      </c>
      <c r="D22" s="19">
        <v>125</v>
      </c>
      <c r="E22" s="19">
        <v>162</v>
      </c>
      <c r="F22" s="19">
        <v>337</v>
      </c>
      <c r="G22" s="19">
        <f t="shared" si="0"/>
        <v>781</v>
      </c>
      <c r="H22" s="19">
        <v>5</v>
      </c>
      <c r="I22" s="19">
        <v>4</v>
      </c>
      <c r="J22" s="19">
        <v>2</v>
      </c>
      <c r="K22" s="19">
        <v>2</v>
      </c>
      <c r="L22" s="19">
        <v>794</v>
      </c>
    </row>
    <row r="23" spans="2:12" ht="20.100000000000001" customHeight="1" thickBot="1" x14ac:dyDescent="0.25">
      <c r="B23" s="4" t="s">
        <v>209</v>
      </c>
      <c r="C23" s="19">
        <v>262</v>
      </c>
      <c r="D23" s="19">
        <v>197</v>
      </c>
      <c r="E23" s="19">
        <v>428</v>
      </c>
      <c r="F23" s="19">
        <v>719</v>
      </c>
      <c r="G23" s="19">
        <f t="shared" si="0"/>
        <v>1606</v>
      </c>
      <c r="H23" s="19">
        <v>0</v>
      </c>
      <c r="I23" s="19">
        <v>0</v>
      </c>
      <c r="J23" s="19">
        <v>0</v>
      </c>
      <c r="K23" s="19">
        <v>0</v>
      </c>
      <c r="L23" s="19">
        <v>1606</v>
      </c>
    </row>
    <row r="24" spans="2:12" ht="20.100000000000001" customHeight="1" thickBot="1" x14ac:dyDescent="0.25">
      <c r="B24" s="4" t="s">
        <v>210</v>
      </c>
      <c r="C24" s="19">
        <v>105</v>
      </c>
      <c r="D24" s="19">
        <v>74</v>
      </c>
      <c r="E24" s="19">
        <v>169</v>
      </c>
      <c r="F24" s="19">
        <v>402</v>
      </c>
      <c r="G24" s="19">
        <f t="shared" si="0"/>
        <v>750</v>
      </c>
      <c r="H24" s="19">
        <v>2</v>
      </c>
      <c r="I24" s="19">
        <v>0</v>
      </c>
      <c r="J24" s="19">
        <v>0</v>
      </c>
      <c r="K24" s="19">
        <v>5</v>
      </c>
      <c r="L24" s="19">
        <v>757</v>
      </c>
    </row>
    <row r="25" spans="2:12" ht="20.100000000000001" customHeight="1" thickBot="1" x14ac:dyDescent="0.25">
      <c r="B25" s="4" t="s">
        <v>211</v>
      </c>
      <c r="C25" s="19">
        <v>105</v>
      </c>
      <c r="D25" s="19">
        <v>110</v>
      </c>
      <c r="E25" s="19">
        <v>225</v>
      </c>
      <c r="F25" s="19">
        <v>734</v>
      </c>
      <c r="G25" s="19">
        <f t="shared" si="0"/>
        <v>1174</v>
      </c>
      <c r="H25" s="19">
        <v>0</v>
      </c>
      <c r="I25" s="19">
        <v>0</v>
      </c>
      <c r="J25" s="19">
        <v>0</v>
      </c>
      <c r="K25" s="19">
        <v>0</v>
      </c>
      <c r="L25" s="19">
        <v>1174</v>
      </c>
    </row>
    <row r="26" spans="2:12" ht="20.100000000000001" customHeight="1" thickBot="1" x14ac:dyDescent="0.25">
      <c r="B26" s="5" t="s">
        <v>212</v>
      </c>
      <c r="C26" s="27">
        <v>56</v>
      </c>
      <c r="D26" s="27">
        <v>41</v>
      </c>
      <c r="E26" s="27">
        <v>127</v>
      </c>
      <c r="F26" s="27">
        <v>209</v>
      </c>
      <c r="G26" s="27">
        <f t="shared" si="0"/>
        <v>433</v>
      </c>
      <c r="H26" s="27">
        <v>0</v>
      </c>
      <c r="I26" s="27">
        <v>0</v>
      </c>
      <c r="J26" s="27">
        <v>0</v>
      </c>
      <c r="K26" s="27">
        <v>0</v>
      </c>
      <c r="L26" s="27">
        <v>433</v>
      </c>
    </row>
    <row r="27" spans="2:12" ht="20.100000000000001" customHeight="1" thickBot="1" x14ac:dyDescent="0.25">
      <c r="B27" s="6" t="s">
        <v>213</v>
      </c>
      <c r="C27" s="29">
        <v>40</v>
      </c>
      <c r="D27" s="29">
        <v>5</v>
      </c>
      <c r="E27" s="29">
        <v>46</v>
      </c>
      <c r="F27" s="29">
        <v>53</v>
      </c>
      <c r="G27" s="29">
        <f t="shared" si="0"/>
        <v>144</v>
      </c>
      <c r="H27" s="29">
        <v>0</v>
      </c>
      <c r="I27" s="29">
        <v>0</v>
      </c>
      <c r="J27" s="29">
        <v>0</v>
      </c>
      <c r="K27" s="29">
        <v>2</v>
      </c>
      <c r="L27" s="29">
        <v>146</v>
      </c>
    </row>
    <row r="28" spans="2:12" ht="20.100000000000001" customHeight="1" thickBot="1" x14ac:dyDescent="0.25">
      <c r="B28" s="4" t="s">
        <v>214</v>
      </c>
      <c r="C28" s="29">
        <v>49</v>
      </c>
      <c r="D28" s="29">
        <v>73</v>
      </c>
      <c r="E28" s="29">
        <v>129</v>
      </c>
      <c r="F28" s="29">
        <v>88</v>
      </c>
      <c r="G28" s="29">
        <f t="shared" si="0"/>
        <v>339</v>
      </c>
      <c r="H28" s="29">
        <v>0</v>
      </c>
      <c r="I28" s="29">
        <v>0</v>
      </c>
      <c r="J28" s="29">
        <v>0</v>
      </c>
      <c r="K28" s="29">
        <v>2</v>
      </c>
      <c r="L28" s="29">
        <v>341</v>
      </c>
    </row>
    <row r="29" spans="2:12" ht="20.100000000000001" customHeight="1" thickBot="1" x14ac:dyDescent="0.25">
      <c r="B29" s="4" t="s">
        <v>215</v>
      </c>
      <c r="C29" s="28">
        <v>41</v>
      </c>
      <c r="D29" s="28">
        <v>46</v>
      </c>
      <c r="E29" s="28">
        <v>61</v>
      </c>
      <c r="F29" s="28">
        <v>193</v>
      </c>
      <c r="G29" s="28">
        <f t="shared" si="0"/>
        <v>341</v>
      </c>
      <c r="H29" s="28">
        <v>3</v>
      </c>
      <c r="I29" s="28">
        <v>0</v>
      </c>
      <c r="J29" s="28">
        <v>0</v>
      </c>
      <c r="K29" s="28">
        <v>0</v>
      </c>
      <c r="L29" s="28">
        <v>344</v>
      </c>
    </row>
    <row r="30" spans="2:12" ht="20.100000000000001" customHeight="1" thickBot="1" x14ac:dyDescent="0.25">
      <c r="B30" s="4" t="s">
        <v>216</v>
      </c>
      <c r="C30" s="19">
        <v>10</v>
      </c>
      <c r="D30" s="19">
        <v>20</v>
      </c>
      <c r="E30" s="19">
        <v>21</v>
      </c>
      <c r="F30" s="19">
        <v>27</v>
      </c>
      <c r="G30" s="19">
        <f t="shared" si="0"/>
        <v>78</v>
      </c>
      <c r="H30" s="19">
        <v>0</v>
      </c>
      <c r="I30" s="19">
        <v>0</v>
      </c>
      <c r="J30" s="19">
        <v>0</v>
      </c>
      <c r="K30" s="19">
        <v>0</v>
      </c>
      <c r="L30" s="19">
        <v>78</v>
      </c>
    </row>
    <row r="31" spans="2:12" ht="20.100000000000001" customHeight="1" thickBot="1" x14ac:dyDescent="0.25">
      <c r="B31" s="4" t="s">
        <v>217</v>
      </c>
      <c r="C31" s="19">
        <v>34</v>
      </c>
      <c r="D31" s="19">
        <v>10</v>
      </c>
      <c r="E31" s="19">
        <v>41</v>
      </c>
      <c r="F31" s="19">
        <v>58</v>
      </c>
      <c r="G31" s="19">
        <f t="shared" si="0"/>
        <v>143</v>
      </c>
      <c r="H31" s="19">
        <v>0</v>
      </c>
      <c r="I31" s="19">
        <v>0</v>
      </c>
      <c r="J31" s="19">
        <v>0</v>
      </c>
      <c r="K31" s="19">
        <v>0</v>
      </c>
      <c r="L31" s="19">
        <v>143</v>
      </c>
    </row>
    <row r="32" spans="2:12" ht="20.100000000000001" customHeight="1" thickBot="1" x14ac:dyDescent="0.25">
      <c r="B32" s="4" t="s">
        <v>218</v>
      </c>
      <c r="C32" s="19">
        <v>29</v>
      </c>
      <c r="D32" s="19">
        <v>22</v>
      </c>
      <c r="E32" s="19">
        <v>38</v>
      </c>
      <c r="F32" s="19">
        <v>40</v>
      </c>
      <c r="G32" s="19">
        <f t="shared" si="0"/>
        <v>129</v>
      </c>
      <c r="H32" s="19">
        <v>0</v>
      </c>
      <c r="I32" s="19">
        <v>0</v>
      </c>
      <c r="J32" s="19">
        <v>0</v>
      </c>
      <c r="K32" s="19">
        <v>0</v>
      </c>
      <c r="L32" s="19">
        <v>129</v>
      </c>
    </row>
    <row r="33" spans="2:12" ht="20.100000000000001" customHeight="1" thickBot="1" x14ac:dyDescent="0.25">
      <c r="B33" s="4" t="s">
        <v>219</v>
      </c>
      <c r="C33" s="19">
        <v>30</v>
      </c>
      <c r="D33" s="19">
        <v>21</v>
      </c>
      <c r="E33" s="19">
        <v>19</v>
      </c>
      <c r="F33" s="19">
        <v>23</v>
      </c>
      <c r="G33" s="19">
        <f t="shared" si="0"/>
        <v>93</v>
      </c>
      <c r="H33" s="19">
        <v>0</v>
      </c>
      <c r="I33" s="19">
        <v>0</v>
      </c>
      <c r="J33" s="19">
        <v>0</v>
      </c>
      <c r="K33" s="19">
        <v>0</v>
      </c>
      <c r="L33" s="19">
        <v>93</v>
      </c>
    </row>
    <row r="34" spans="2:12" ht="20.100000000000001" customHeight="1" thickBot="1" x14ac:dyDescent="0.25">
      <c r="B34" s="4" t="s">
        <v>220</v>
      </c>
      <c r="C34" s="19">
        <v>60</v>
      </c>
      <c r="D34" s="19">
        <v>74</v>
      </c>
      <c r="E34" s="19">
        <v>161</v>
      </c>
      <c r="F34" s="19">
        <v>197</v>
      </c>
      <c r="G34" s="19">
        <f t="shared" si="0"/>
        <v>492</v>
      </c>
      <c r="H34" s="19">
        <v>0</v>
      </c>
      <c r="I34" s="19">
        <v>0</v>
      </c>
      <c r="J34" s="19">
        <v>6</v>
      </c>
      <c r="K34" s="19">
        <v>4</v>
      </c>
      <c r="L34" s="19">
        <v>502</v>
      </c>
    </row>
    <row r="35" spans="2:12" ht="20.100000000000001" customHeight="1" thickBot="1" x14ac:dyDescent="0.25">
      <c r="B35" s="4" t="s">
        <v>221</v>
      </c>
      <c r="C35" s="19">
        <v>25</v>
      </c>
      <c r="D35" s="19">
        <v>16</v>
      </c>
      <c r="E35" s="19">
        <v>61</v>
      </c>
      <c r="F35" s="19">
        <v>44</v>
      </c>
      <c r="G35" s="19">
        <f t="shared" si="0"/>
        <v>146</v>
      </c>
      <c r="H35" s="19">
        <v>0</v>
      </c>
      <c r="I35" s="19">
        <v>0</v>
      </c>
      <c r="J35" s="19">
        <v>2</v>
      </c>
      <c r="K35" s="19">
        <v>0</v>
      </c>
      <c r="L35" s="19">
        <v>148</v>
      </c>
    </row>
    <row r="36" spans="2:12" ht="20.100000000000001" customHeight="1" thickBot="1" x14ac:dyDescent="0.25">
      <c r="B36" s="4" t="s">
        <v>222</v>
      </c>
      <c r="C36" s="19">
        <v>73</v>
      </c>
      <c r="D36" s="19">
        <v>43</v>
      </c>
      <c r="E36" s="19">
        <v>105</v>
      </c>
      <c r="F36" s="19">
        <v>139</v>
      </c>
      <c r="G36" s="19">
        <f t="shared" si="0"/>
        <v>360</v>
      </c>
      <c r="H36" s="19">
        <v>3</v>
      </c>
      <c r="I36" s="19">
        <v>0</v>
      </c>
      <c r="J36" s="19">
        <v>0</v>
      </c>
      <c r="K36" s="19">
        <v>0</v>
      </c>
      <c r="L36" s="19">
        <v>363</v>
      </c>
    </row>
    <row r="37" spans="2:12" ht="20.100000000000001" customHeight="1" thickBot="1" x14ac:dyDescent="0.25">
      <c r="B37" s="4" t="s">
        <v>223</v>
      </c>
      <c r="C37" s="19">
        <v>79</v>
      </c>
      <c r="D37" s="19">
        <v>61</v>
      </c>
      <c r="E37" s="19">
        <v>152</v>
      </c>
      <c r="F37" s="19">
        <v>201</v>
      </c>
      <c r="G37" s="19">
        <f t="shared" si="0"/>
        <v>493</v>
      </c>
      <c r="H37" s="19">
        <v>0</v>
      </c>
      <c r="I37" s="19">
        <v>0</v>
      </c>
      <c r="J37" s="19">
        <v>0</v>
      </c>
      <c r="K37" s="19">
        <v>0</v>
      </c>
      <c r="L37" s="19">
        <v>493</v>
      </c>
    </row>
    <row r="38" spans="2:12" ht="20.100000000000001" customHeight="1" thickBot="1" x14ac:dyDescent="0.25">
      <c r="B38" s="4" t="s">
        <v>224</v>
      </c>
      <c r="C38" s="19">
        <v>81</v>
      </c>
      <c r="D38" s="19">
        <v>19</v>
      </c>
      <c r="E38" s="19">
        <v>46</v>
      </c>
      <c r="F38" s="19">
        <v>80</v>
      </c>
      <c r="G38" s="19">
        <f t="shared" si="0"/>
        <v>226</v>
      </c>
      <c r="H38" s="19">
        <v>0</v>
      </c>
      <c r="I38" s="19">
        <v>0</v>
      </c>
      <c r="J38" s="19">
        <v>0</v>
      </c>
      <c r="K38" s="19">
        <v>0</v>
      </c>
      <c r="L38" s="19">
        <v>226</v>
      </c>
    </row>
    <row r="39" spans="2:12" ht="20.100000000000001" customHeight="1" thickBot="1" x14ac:dyDescent="0.25">
      <c r="B39" s="4" t="s">
        <v>225</v>
      </c>
      <c r="C39" s="19">
        <v>47</v>
      </c>
      <c r="D39" s="19">
        <v>27</v>
      </c>
      <c r="E39" s="19">
        <v>22</v>
      </c>
      <c r="F39" s="19">
        <v>128</v>
      </c>
      <c r="G39" s="19">
        <f t="shared" si="0"/>
        <v>224</v>
      </c>
      <c r="H39" s="19">
        <v>0</v>
      </c>
      <c r="I39" s="19">
        <v>0</v>
      </c>
      <c r="J39" s="19">
        <v>0</v>
      </c>
      <c r="K39" s="19">
        <v>1</v>
      </c>
      <c r="L39" s="19">
        <v>225</v>
      </c>
    </row>
    <row r="40" spans="2:12" ht="20.100000000000001" customHeight="1" thickBot="1" x14ac:dyDescent="0.25">
      <c r="B40" s="4" t="s">
        <v>226</v>
      </c>
      <c r="C40" s="19">
        <v>107</v>
      </c>
      <c r="D40" s="19">
        <v>95</v>
      </c>
      <c r="E40" s="19">
        <v>164</v>
      </c>
      <c r="F40" s="19">
        <v>187</v>
      </c>
      <c r="G40" s="19">
        <f t="shared" si="0"/>
        <v>553</v>
      </c>
      <c r="H40" s="19">
        <v>0</v>
      </c>
      <c r="I40" s="19">
        <v>2</v>
      </c>
      <c r="J40" s="19">
        <v>1</v>
      </c>
      <c r="K40" s="19">
        <v>1</v>
      </c>
      <c r="L40" s="19">
        <v>557</v>
      </c>
    </row>
    <row r="41" spans="2:12" ht="20.100000000000001" customHeight="1" thickBot="1" x14ac:dyDescent="0.25">
      <c r="B41" s="4" t="s">
        <v>227</v>
      </c>
      <c r="C41" s="19">
        <v>598</v>
      </c>
      <c r="D41" s="19">
        <v>385</v>
      </c>
      <c r="E41" s="19">
        <v>1093</v>
      </c>
      <c r="F41" s="19">
        <v>1691</v>
      </c>
      <c r="G41" s="19">
        <f t="shared" si="0"/>
        <v>3767</v>
      </c>
      <c r="H41" s="19">
        <v>0</v>
      </c>
      <c r="I41" s="19">
        <v>0</v>
      </c>
      <c r="J41" s="19">
        <v>0</v>
      </c>
      <c r="K41" s="19">
        <v>2</v>
      </c>
      <c r="L41" s="19">
        <v>3769</v>
      </c>
    </row>
    <row r="42" spans="2:12" ht="20.100000000000001" customHeight="1" thickBot="1" x14ac:dyDescent="0.25">
      <c r="B42" s="4" t="s">
        <v>228</v>
      </c>
      <c r="C42" s="19">
        <v>107</v>
      </c>
      <c r="D42" s="19">
        <v>102</v>
      </c>
      <c r="E42" s="19">
        <v>159</v>
      </c>
      <c r="F42" s="19">
        <v>153</v>
      </c>
      <c r="G42" s="19">
        <f t="shared" si="0"/>
        <v>521</v>
      </c>
      <c r="H42" s="19">
        <v>0</v>
      </c>
      <c r="I42" s="19">
        <v>0</v>
      </c>
      <c r="J42" s="19">
        <v>0</v>
      </c>
      <c r="K42" s="19">
        <v>0</v>
      </c>
      <c r="L42" s="19">
        <v>521</v>
      </c>
    </row>
    <row r="43" spans="2:12" ht="20.100000000000001" customHeight="1" thickBot="1" x14ac:dyDescent="0.25">
      <c r="B43" s="4" t="s">
        <v>229</v>
      </c>
      <c r="C43" s="19">
        <v>55</v>
      </c>
      <c r="D43" s="19">
        <v>74</v>
      </c>
      <c r="E43" s="19">
        <v>56</v>
      </c>
      <c r="F43" s="19">
        <v>137</v>
      </c>
      <c r="G43" s="19">
        <f t="shared" si="0"/>
        <v>322</v>
      </c>
      <c r="H43" s="19">
        <v>5</v>
      </c>
      <c r="I43" s="19">
        <v>3</v>
      </c>
      <c r="J43" s="19">
        <v>0</v>
      </c>
      <c r="K43" s="19">
        <v>0</v>
      </c>
      <c r="L43" s="19">
        <v>330</v>
      </c>
    </row>
    <row r="44" spans="2:12" ht="20.100000000000001" customHeight="1" thickBot="1" x14ac:dyDescent="0.25">
      <c r="B44" s="4" t="s">
        <v>230</v>
      </c>
      <c r="C44" s="19">
        <v>108</v>
      </c>
      <c r="D44" s="19">
        <v>79</v>
      </c>
      <c r="E44" s="19">
        <v>235</v>
      </c>
      <c r="F44" s="19">
        <v>342</v>
      </c>
      <c r="G44" s="19">
        <f t="shared" si="0"/>
        <v>764</v>
      </c>
      <c r="H44" s="19">
        <v>2</v>
      </c>
      <c r="I44" s="19">
        <v>3</v>
      </c>
      <c r="J44" s="19">
        <v>0</v>
      </c>
      <c r="K44" s="19">
        <v>1</v>
      </c>
      <c r="L44" s="19">
        <v>770</v>
      </c>
    </row>
    <row r="45" spans="2:12" ht="20.100000000000001" customHeight="1" thickBot="1" x14ac:dyDescent="0.25">
      <c r="B45" s="4" t="s">
        <v>231</v>
      </c>
      <c r="C45" s="19">
        <v>235</v>
      </c>
      <c r="D45" s="19">
        <v>168</v>
      </c>
      <c r="E45" s="19">
        <v>512</v>
      </c>
      <c r="F45" s="19">
        <v>942</v>
      </c>
      <c r="G45" s="19">
        <f t="shared" si="0"/>
        <v>1857</v>
      </c>
      <c r="H45" s="19">
        <v>1</v>
      </c>
      <c r="I45" s="19">
        <v>3</v>
      </c>
      <c r="J45" s="19">
        <v>0</v>
      </c>
      <c r="K45" s="19">
        <v>0</v>
      </c>
      <c r="L45" s="19">
        <v>1861</v>
      </c>
    </row>
    <row r="46" spans="2:12" ht="20.100000000000001" customHeight="1" thickBot="1" x14ac:dyDescent="0.25">
      <c r="B46" s="4" t="s">
        <v>232</v>
      </c>
      <c r="C46" s="19">
        <v>83</v>
      </c>
      <c r="D46" s="19">
        <v>16</v>
      </c>
      <c r="E46" s="19">
        <v>228</v>
      </c>
      <c r="F46" s="19">
        <v>279</v>
      </c>
      <c r="G46" s="19">
        <f t="shared" si="0"/>
        <v>606</v>
      </c>
      <c r="H46" s="19">
        <v>0</v>
      </c>
      <c r="I46" s="19">
        <v>0</v>
      </c>
      <c r="J46" s="19">
        <v>0</v>
      </c>
      <c r="K46" s="19">
        <v>0</v>
      </c>
      <c r="L46" s="19">
        <v>606</v>
      </c>
    </row>
    <row r="47" spans="2:12" ht="20.100000000000001" customHeight="1" thickBot="1" x14ac:dyDescent="0.25">
      <c r="B47" s="4" t="s">
        <v>233</v>
      </c>
      <c r="C47" s="19">
        <v>286</v>
      </c>
      <c r="D47" s="19">
        <v>165</v>
      </c>
      <c r="E47" s="19">
        <v>736</v>
      </c>
      <c r="F47" s="19">
        <v>1263</v>
      </c>
      <c r="G47" s="19">
        <f t="shared" si="0"/>
        <v>2450</v>
      </c>
      <c r="H47" s="19">
        <v>13</v>
      </c>
      <c r="I47" s="19">
        <v>0</v>
      </c>
      <c r="J47" s="19">
        <v>0</v>
      </c>
      <c r="K47" s="19">
        <v>0</v>
      </c>
      <c r="L47" s="19">
        <v>2463</v>
      </c>
    </row>
    <row r="48" spans="2:12" ht="20.100000000000001" customHeight="1" thickBot="1" x14ac:dyDescent="0.25">
      <c r="B48" s="4" t="s">
        <v>234</v>
      </c>
      <c r="C48" s="19">
        <v>117</v>
      </c>
      <c r="D48" s="19">
        <v>47</v>
      </c>
      <c r="E48" s="19">
        <v>145</v>
      </c>
      <c r="F48" s="19">
        <v>256</v>
      </c>
      <c r="G48" s="19">
        <f t="shared" si="0"/>
        <v>565</v>
      </c>
      <c r="H48" s="19">
        <v>0</v>
      </c>
      <c r="I48" s="19">
        <v>1</v>
      </c>
      <c r="J48" s="19">
        <v>0</v>
      </c>
      <c r="K48" s="19">
        <v>0</v>
      </c>
      <c r="L48" s="19">
        <v>566</v>
      </c>
    </row>
    <row r="49" spans="2:12" ht="20.100000000000001" customHeight="1" thickBot="1" x14ac:dyDescent="0.25">
      <c r="B49" s="4" t="s">
        <v>235</v>
      </c>
      <c r="C49" s="19">
        <v>51</v>
      </c>
      <c r="D49" s="19">
        <v>30</v>
      </c>
      <c r="E49" s="19">
        <v>87</v>
      </c>
      <c r="F49" s="19">
        <v>87</v>
      </c>
      <c r="G49" s="19">
        <f t="shared" si="0"/>
        <v>255</v>
      </c>
      <c r="H49" s="19">
        <v>0</v>
      </c>
      <c r="I49" s="19">
        <v>0</v>
      </c>
      <c r="J49" s="19">
        <v>0</v>
      </c>
      <c r="K49" s="19">
        <v>17</v>
      </c>
      <c r="L49" s="19">
        <v>272</v>
      </c>
    </row>
    <row r="50" spans="2:12" ht="20.100000000000001" customHeight="1" thickBot="1" x14ac:dyDescent="0.25">
      <c r="B50" s="4" t="s">
        <v>236</v>
      </c>
      <c r="C50" s="19">
        <v>141</v>
      </c>
      <c r="D50" s="19">
        <v>101</v>
      </c>
      <c r="E50" s="19">
        <v>178</v>
      </c>
      <c r="F50" s="19">
        <v>317</v>
      </c>
      <c r="G50" s="19">
        <f t="shared" si="0"/>
        <v>737</v>
      </c>
      <c r="H50" s="19">
        <v>0</v>
      </c>
      <c r="I50" s="19">
        <v>0</v>
      </c>
      <c r="J50" s="19">
        <v>0</v>
      </c>
      <c r="K50" s="19">
        <v>0</v>
      </c>
      <c r="L50" s="19">
        <v>737</v>
      </c>
    </row>
    <row r="51" spans="2:12" ht="20.100000000000001" customHeight="1" thickBot="1" x14ac:dyDescent="0.25">
      <c r="B51" s="4" t="s">
        <v>237</v>
      </c>
      <c r="C51" s="19">
        <v>40</v>
      </c>
      <c r="D51" s="19">
        <v>36</v>
      </c>
      <c r="E51" s="19">
        <v>97</v>
      </c>
      <c r="F51" s="19">
        <v>54</v>
      </c>
      <c r="G51" s="19">
        <f t="shared" si="0"/>
        <v>227</v>
      </c>
      <c r="H51" s="19">
        <v>0</v>
      </c>
      <c r="I51" s="19">
        <v>0</v>
      </c>
      <c r="J51" s="19">
        <v>0</v>
      </c>
      <c r="K51" s="19">
        <v>0</v>
      </c>
      <c r="L51" s="19">
        <v>227</v>
      </c>
    </row>
    <row r="52" spans="2:12" ht="20.100000000000001" customHeight="1" thickBot="1" x14ac:dyDescent="0.25">
      <c r="B52" s="4" t="s">
        <v>238</v>
      </c>
      <c r="C52" s="19">
        <v>48</v>
      </c>
      <c r="D52" s="19">
        <v>11</v>
      </c>
      <c r="E52" s="19">
        <v>68</v>
      </c>
      <c r="F52" s="19">
        <v>81</v>
      </c>
      <c r="G52" s="19">
        <f t="shared" si="0"/>
        <v>208</v>
      </c>
      <c r="H52" s="19">
        <v>0</v>
      </c>
      <c r="I52" s="19">
        <v>0</v>
      </c>
      <c r="J52" s="19">
        <v>0</v>
      </c>
      <c r="K52" s="19">
        <v>3</v>
      </c>
      <c r="L52" s="19">
        <v>211</v>
      </c>
    </row>
    <row r="53" spans="2:12" ht="20.100000000000001" customHeight="1" thickBot="1" x14ac:dyDescent="0.25">
      <c r="B53" s="4" t="s">
        <v>239</v>
      </c>
      <c r="C53" s="19">
        <v>124</v>
      </c>
      <c r="D53" s="19">
        <v>86</v>
      </c>
      <c r="E53" s="19">
        <v>154</v>
      </c>
      <c r="F53" s="19">
        <v>262</v>
      </c>
      <c r="G53" s="19">
        <f t="shared" si="0"/>
        <v>626</v>
      </c>
      <c r="H53" s="19">
        <v>1</v>
      </c>
      <c r="I53" s="19">
        <v>0</v>
      </c>
      <c r="J53" s="19">
        <v>0</v>
      </c>
      <c r="K53" s="19">
        <v>0</v>
      </c>
      <c r="L53" s="19">
        <v>627</v>
      </c>
    </row>
    <row r="54" spans="2:12" ht="20.100000000000001" customHeight="1" thickBot="1" x14ac:dyDescent="0.25">
      <c r="B54" s="4" t="s">
        <v>240</v>
      </c>
      <c r="C54" s="19">
        <v>774</v>
      </c>
      <c r="D54" s="19">
        <v>454</v>
      </c>
      <c r="E54" s="19">
        <v>1749</v>
      </c>
      <c r="F54" s="19">
        <v>2939</v>
      </c>
      <c r="G54" s="19">
        <f t="shared" si="0"/>
        <v>5916</v>
      </c>
      <c r="H54" s="19">
        <v>6</v>
      </c>
      <c r="I54" s="19">
        <v>0</v>
      </c>
      <c r="J54" s="19">
        <v>2</v>
      </c>
      <c r="K54" s="19">
        <v>1</v>
      </c>
      <c r="L54" s="19">
        <v>5925</v>
      </c>
    </row>
    <row r="55" spans="2:12" ht="20.100000000000001" customHeight="1" thickBot="1" x14ac:dyDescent="0.25">
      <c r="B55" s="4" t="s">
        <v>241</v>
      </c>
      <c r="C55" s="19">
        <v>288</v>
      </c>
      <c r="D55" s="19">
        <v>247</v>
      </c>
      <c r="E55" s="19">
        <v>443</v>
      </c>
      <c r="F55" s="19">
        <v>696</v>
      </c>
      <c r="G55" s="19">
        <f t="shared" si="0"/>
        <v>1674</v>
      </c>
      <c r="H55" s="19">
        <v>0</v>
      </c>
      <c r="I55" s="19">
        <v>1</v>
      </c>
      <c r="J55" s="19">
        <v>2</v>
      </c>
      <c r="K55" s="19">
        <v>5</v>
      </c>
      <c r="L55" s="19">
        <v>1682</v>
      </c>
    </row>
    <row r="56" spans="2:12" ht="20.100000000000001" customHeight="1" thickBot="1" x14ac:dyDescent="0.25">
      <c r="B56" s="4" t="s">
        <v>242</v>
      </c>
      <c r="C56" s="19">
        <v>46</v>
      </c>
      <c r="D56" s="19">
        <v>45</v>
      </c>
      <c r="E56" s="19">
        <v>63</v>
      </c>
      <c r="F56" s="19">
        <v>196</v>
      </c>
      <c r="G56" s="19">
        <f t="shared" si="0"/>
        <v>350</v>
      </c>
      <c r="H56" s="19">
        <v>1</v>
      </c>
      <c r="I56" s="19">
        <v>0</v>
      </c>
      <c r="J56" s="19">
        <v>0</v>
      </c>
      <c r="K56" s="19">
        <v>5</v>
      </c>
      <c r="L56" s="19">
        <v>356</v>
      </c>
    </row>
    <row r="57" spans="2:12" ht="20.100000000000001" customHeight="1" thickBot="1" x14ac:dyDescent="0.25">
      <c r="B57" s="4" t="s">
        <v>243</v>
      </c>
      <c r="C57" s="19">
        <v>53</v>
      </c>
      <c r="D57" s="19">
        <v>23</v>
      </c>
      <c r="E57" s="19">
        <v>112</v>
      </c>
      <c r="F57" s="19">
        <v>88</v>
      </c>
      <c r="G57" s="19">
        <f t="shared" si="0"/>
        <v>276</v>
      </c>
      <c r="H57" s="19">
        <v>0</v>
      </c>
      <c r="I57" s="19">
        <v>0</v>
      </c>
      <c r="J57" s="19">
        <v>0</v>
      </c>
      <c r="K57" s="19">
        <v>0</v>
      </c>
      <c r="L57" s="19">
        <v>276</v>
      </c>
    </row>
    <row r="58" spans="2:12" ht="20.100000000000001" customHeight="1" thickBot="1" x14ac:dyDescent="0.25">
      <c r="B58" s="4" t="s">
        <v>269</v>
      </c>
      <c r="C58" s="19">
        <v>73</v>
      </c>
      <c r="D58" s="19">
        <v>51</v>
      </c>
      <c r="E58" s="19">
        <v>91</v>
      </c>
      <c r="F58" s="19">
        <v>139</v>
      </c>
      <c r="G58" s="19">
        <f t="shared" si="0"/>
        <v>354</v>
      </c>
      <c r="H58" s="19">
        <v>0</v>
      </c>
      <c r="I58" s="19">
        <v>0</v>
      </c>
      <c r="J58" s="19">
        <v>0</v>
      </c>
      <c r="K58" s="19">
        <v>15</v>
      </c>
      <c r="L58" s="19">
        <v>369</v>
      </c>
    </row>
    <row r="59" spans="2:12" ht="20.100000000000001" customHeight="1" thickBot="1" x14ac:dyDescent="0.25">
      <c r="B59" s="4" t="s">
        <v>245</v>
      </c>
      <c r="C59" s="19">
        <v>53</v>
      </c>
      <c r="D59" s="19">
        <v>42</v>
      </c>
      <c r="E59" s="19">
        <v>186</v>
      </c>
      <c r="F59" s="19">
        <v>301</v>
      </c>
      <c r="G59" s="19">
        <f t="shared" si="0"/>
        <v>582</v>
      </c>
      <c r="H59" s="19">
        <v>9</v>
      </c>
      <c r="I59" s="19">
        <v>0</v>
      </c>
      <c r="J59" s="19">
        <v>2</v>
      </c>
      <c r="K59" s="19">
        <v>0</v>
      </c>
      <c r="L59" s="19">
        <v>593</v>
      </c>
    </row>
    <row r="60" spans="2:12" ht="20.100000000000001" customHeight="1" thickBot="1" x14ac:dyDescent="0.25">
      <c r="B60" s="4" t="s">
        <v>246</v>
      </c>
      <c r="C60" s="19">
        <v>47</v>
      </c>
      <c r="D60" s="19">
        <v>13</v>
      </c>
      <c r="E60" s="19">
        <v>72</v>
      </c>
      <c r="F60" s="19">
        <v>116</v>
      </c>
      <c r="G60" s="19">
        <f t="shared" si="0"/>
        <v>248</v>
      </c>
      <c r="H60" s="19">
        <v>0</v>
      </c>
      <c r="I60" s="19">
        <v>0</v>
      </c>
      <c r="J60" s="19">
        <v>0</v>
      </c>
      <c r="K60" s="19">
        <v>0</v>
      </c>
      <c r="L60" s="19">
        <v>248</v>
      </c>
    </row>
    <row r="61" spans="2:12" ht="20.100000000000001" customHeight="1" thickBot="1" x14ac:dyDescent="0.25">
      <c r="B61" s="7" t="s">
        <v>22</v>
      </c>
      <c r="C61" s="9">
        <f>SUM(C11:C60)</f>
        <v>6205</v>
      </c>
      <c r="D61" s="9">
        <f t="shared" ref="D61:H61" si="1">SUM(D11:D60)</f>
        <v>4346</v>
      </c>
      <c r="E61" s="9">
        <f t="shared" si="1"/>
        <v>11139</v>
      </c>
      <c r="F61" s="9">
        <f t="shared" si="1"/>
        <v>18515</v>
      </c>
      <c r="G61" s="9">
        <f t="shared" si="0"/>
        <v>40205</v>
      </c>
      <c r="H61" s="9">
        <f t="shared" si="1"/>
        <v>98</v>
      </c>
      <c r="I61" s="9">
        <f t="shared" ref="I61:L61" si="2">SUM(I11:I60)</f>
        <v>29</v>
      </c>
      <c r="J61" s="9">
        <f t="shared" si="2"/>
        <v>38</v>
      </c>
      <c r="K61" s="9">
        <f t="shared" si="2"/>
        <v>79</v>
      </c>
      <c r="L61" s="9">
        <f t="shared" si="2"/>
        <v>40449</v>
      </c>
    </row>
    <row r="63" spans="2:12" x14ac:dyDescent="0.2">
      <c r="C63" s="49"/>
    </row>
  </sheetData>
  <mergeCells count="2">
    <mergeCell ref="C9:F9"/>
    <mergeCell ref="H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9" width="15" customWidth="1"/>
    <col min="10" max="10" width="13.75" bestFit="1" customWidth="1"/>
    <col min="11" max="12" width="12.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2.25" bestFit="1" customWidth="1"/>
    <col min="17" max="17" width="11.625" bestFit="1" customWidth="1"/>
    <col min="18" max="18" width="12.25" bestFit="1" customWidth="1"/>
    <col min="19" max="19" width="11.25" bestFit="1" customWidth="1"/>
    <col min="20" max="20" width="14.875" bestFit="1" customWidth="1"/>
    <col min="21" max="21" width="15" bestFit="1" customWidth="1"/>
    <col min="22" max="22" width="12.25" bestFit="1" customWidth="1"/>
    <col min="23" max="23" width="11.625" bestFit="1" customWidth="1"/>
    <col min="24" max="24" width="12.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2.25" bestFit="1" customWidth="1"/>
    <col min="29" max="29" width="11.625" bestFit="1" customWidth="1"/>
    <col min="30" max="30" width="12.25" bestFit="1" customWidth="1"/>
    <col min="31" max="31" width="11.25" bestFit="1" customWidth="1"/>
    <col min="32" max="32" width="14.875" bestFit="1" customWidth="1"/>
    <col min="33" max="33" width="15" bestFit="1" customWidth="1"/>
    <col min="34" max="34" width="12.25" bestFit="1" customWidth="1"/>
    <col min="35" max="35" width="11.625" bestFit="1" customWidth="1"/>
    <col min="36" max="36" width="12.25" bestFit="1" customWidth="1"/>
    <col min="37" max="37" width="11.25" bestFit="1" customWidth="1"/>
    <col min="38" max="38" width="14.875" bestFit="1" customWidth="1"/>
    <col min="39" max="44" width="14.875" customWidth="1"/>
    <col min="45" max="45" width="15" bestFit="1" customWidth="1"/>
    <col min="46" max="46" width="12.25" bestFit="1" customWidth="1"/>
    <col min="47" max="47" width="11.62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80" t="s">
        <v>23</v>
      </c>
      <c r="D9" s="80"/>
      <c r="E9" s="80"/>
      <c r="F9" s="80"/>
      <c r="G9" s="80"/>
      <c r="H9" s="81"/>
      <c r="I9" s="82" t="s">
        <v>24</v>
      </c>
      <c r="J9" s="80"/>
      <c r="K9" s="80"/>
      <c r="L9" s="80"/>
      <c r="M9" s="80"/>
      <c r="N9" s="81"/>
      <c r="O9" s="82" t="s">
        <v>25</v>
      </c>
      <c r="P9" s="80"/>
      <c r="Q9" s="80"/>
      <c r="R9" s="80"/>
      <c r="S9" s="80"/>
      <c r="T9" s="81"/>
      <c r="U9" s="82" t="s">
        <v>26</v>
      </c>
      <c r="V9" s="80"/>
      <c r="W9" s="80"/>
      <c r="X9" s="80"/>
      <c r="Y9" s="80"/>
      <c r="Z9" s="81"/>
      <c r="AA9" s="82" t="s">
        <v>27</v>
      </c>
      <c r="AB9" s="80"/>
      <c r="AC9" s="80"/>
      <c r="AD9" s="80"/>
      <c r="AE9" s="80"/>
      <c r="AF9" s="81"/>
      <c r="AG9" s="82" t="s">
        <v>28</v>
      </c>
      <c r="AH9" s="80"/>
      <c r="AI9" s="80"/>
      <c r="AJ9" s="80"/>
      <c r="AK9" s="80"/>
      <c r="AL9" s="81"/>
      <c r="AM9" s="82" t="s">
        <v>29</v>
      </c>
      <c r="AN9" s="80"/>
      <c r="AO9" s="80"/>
      <c r="AP9" s="80"/>
      <c r="AQ9" s="80"/>
      <c r="AR9" s="81"/>
      <c r="AS9" s="82" t="s">
        <v>30</v>
      </c>
      <c r="AT9" s="80"/>
      <c r="AU9" s="80"/>
      <c r="AV9" s="80"/>
      <c r="AW9" s="80"/>
      <c r="AX9" s="80"/>
    </row>
    <row r="10" spans="2:50" ht="41.25" customHeight="1" thickBot="1" x14ac:dyDescent="0.25">
      <c r="C10" s="76" t="s">
        <v>31</v>
      </c>
      <c r="D10" s="78" t="s">
        <v>271</v>
      </c>
      <c r="E10" s="79"/>
      <c r="F10" s="76" t="s">
        <v>32</v>
      </c>
      <c r="G10" s="76" t="s">
        <v>33</v>
      </c>
      <c r="H10" s="76" t="s">
        <v>34</v>
      </c>
      <c r="I10" s="76" t="s">
        <v>31</v>
      </c>
      <c r="J10" s="78" t="s">
        <v>271</v>
      </c>
      <c r="K10" s="79"/>
      <c r="L10" s="76" t="s">
        <v>32</v>
      </c>
      <c r="M10" s="76" t="s">
        <v>33</v>
      </c>
      <c r="N10" s="76" t="s">
        <v>34</v>
      </c>
      <c r="O10" s="76" t="s">
        <v>31</v>
      </c>
      <c r="P10" s="78" t="s">
        <v>271</v>
      </c>
      <c r="Q10" s="79"/>
      <c r="R10" s="76" t="s">
        <v>32</v>
      </c>
      <c r="S10" s="76" t="s">
        <v>33</v>
      </c>
      <c r="T10" s="76" t="s">
        <v>34</v>
      </c>
      <c r="U10" s="76" t="s">
        <v>31</v>
      </c>
      <c r="V10" s="78" t="s">
        <v>271</v>
      </c>
      <c r="W10" s="79"/>
      <c r="X10" s="76" t="s">
        <v>32</v>
      </c>
      <c r="Y10" s="76" t="s">
        <v>33</v>
      </c>
      <c r="Z10" s="76" t="s">
        <v>34</v>
      </c>
      <c r="AA10" s="76" t="s">
        <v>31</v>
      </c>
      <c r="AB10" s="78" t="s">
        <v>271</v>
      </c>
      <c r="AC10" s="79"/>
      <c r="AD10" s="76" t="s">
        <v>32</v>
      </c>
      <c r="AE10" s="76" t="s">
        <v>33</v>
      </c>
      <c r="AF10" s="76" t="s">
        <v>34</v>
      </c>
      <c r="AG10" s="76" t="s">
        <v>31</v>
      </c>
      <c r="AH10" s="78" t="s">
        <v>271</v>
      </c>
      <c r="AI10" s="79"/>
      <c r="AJ10" s="76" t="s">
        <v>32</v>
      </c>
      <c r="AK10" s="76" t="s">
        <v>33</v>
      </c>
      <c r="AL10" s="76" t="s">
        <v>34</v>
      </c>
      <c r="AM10" s="76" t="s">
        <v>31</v>
      </c>
      <c r="AN10" s="78" t="s">
        <v>271</v>
      </c>
      <c r="AO10" s="79"/>
      <c r="AP10" s="76" t="s">
        <v>32</v>
      </c>
      <c r="AQ10" s="76" t="s">
        <v>33</v>
      </c>
      <c r="AR10" s="76" t="s">
        <v>34</v>
      </c>
      <c r="AS10" s="76" t="s">
        <v>31</v>
      </c>
      <c r="AT10" s="78" t="s">
        <v>271</v>
      </c>
      <c r="AU10" s="79"/>
      <c r="AV10" s="76" t="s">
        <v>32</v>
      </c>
      <c r="AW10" s="76" t="s">
        <v>33</v>
      </c>
      <c r="AX10" s="76" t="s">
        <v>34</v>
      </c>
    </row>
    <row r="11" spans="2:50" ht="15" thickBot="1" x14ac:dyDescent="0.25">
      <c r="C11" s="77"/>
      <c r="D11" s="63" t="s">
        <v>272</v>
      </c>
      <c r="E11" s="63" t="s">
        <v>273</v>
      </c>
      <c r="F11" s="77"/>
      <c r="G11" s="77"/>
      <c r="H11" s="77"/>
      <c r="I11" s="77"/>
      <c r="J11" s="63" t="s">
        <v>272</v>
      </c>
      <c r="K11" s="63" t="s">
        <v>273</v>
      </c>
      <c r="L11" s="77"/>
      <c r="M11" s="77"/>
      <c r="N11" s="77"/>
      <c r="O11" s="77"/>
      <c r="P11" s="63" t="s">
        <v>272</v>
      </c>
      <c r="Q11" s="63" t="s">
        <v>273</v>
      </c>
      <c r="R11" s="77"/>
      <c r="S11" s="77"/>
      <c r="T11" s="77"/>
      <c r="U11" s="77"/>
      <c r="V11" s="63" t="s">
        <v>272</v>
      </c>
      <c r="W11" s="63" t="s">
        <v>273</v>
      </c>
      <c r="X11" s="77"/>
      <c r="Y11" s="77"/>
      <c r="Z11" s="77"/>
      <c r="AA11" s="77"/>
      <c r="AB11" s="63" t="s">
        <v>272</v>
      </c>
      <c r="AC11" s="63" t="s">
        <v>273</v>
      </c>
      <c r="AD11" s="77"/>
      <c r="AE11" s="77"/>
      <c r="AF11" s="77"/>
      <c r="AG11" s="77"/>
      <c r="AH11" s="63" t="s">
        <v>272</v>
      </c>
      <c r="AI11" s="63" t="s">
        <v>273</v>
      </c>
      <c r="AJ11" s="77"/>
      <c r="AK11" s="77"/>
      <c r="AL11" s="77"/>
      <c r="AM11" s="77"/>
      <c r="AN11" s="63" t="s">
        <v>272</v>
      </c>
      <c r="AO11" s="63" t="s">
        <v>273</v>
      </c>
      <c r="AP11" s="77"/>
      <c r="AQ11" s="77"/>
      <c r="AR11" s="77"/>
      <c r="AS11" s="77"/>
      <c r="AT11" s="63" t="s">
        <v>272</v>
      </c>
      <c r="AU11" s="63" t="s">
        <v>273</v>
      </c>
      <c r="AV11" s="77"/>
      <c r="AW11" s="77"/>
      <c r="AX11" s="77"/>
    </row>
    <row r="12" spans="2:50" ht="20.100000000000001" customHeight="1" thickBot="1" x14ac:dyDescent="0.25">
      <c r="B12" s="3" t="s">
        <v>197</v>
      </c>
      <c r="C12" s="18">
        <v>5299</v>
      </c>
      <c r="D12" s="18">
        <v>548</v>
      </c>
      <c r="E12" s="18">
        <v>171</v>
      </c>
      <c r="F12" s="18">
        <v>19</v>
      </c>
      <c r="G12" s="18">
        <v>6055</v>
      </c>
      <c r="H12" s="18">
        <v>1012</v>
      </c>
      <c r="I12" s="18">
        <v>1438</v>
      </c>
      <c r="J12" s="18">
        <v>360</v>
      </c>
      <c r="K12" s="18">
        <v>19</v>
      </c>
      <c r="L12" s="18">
        <v>0</v>
      </c>
      <c r="M12" s="18">
        <v>1820</v>
      </c>
      <c r="N12" s="18">
        <v>1</v>
      </c>
      <c r="O12" s="18">
        <v>22</v>
      </c>
      <c r="P12" s="18">
        <v>0</v>
      </c>
      <c r="Q12" s="18">
        <v>0</v>
      </c>
      <c r="R12" s="18">
        <v>2</v>
      </c>
      <c r="S12" s="18">
        <v>18</v>
      </c>
      <c r="T12" s="18">
        <v>12</v>
      </c>
      <c r="U12" s="18">
        <v>3022</v>
      </c>
      <c r="V12" s="18">
        <v>188</v>
      </c>
      <c r="W12" s="18">
        <v>152</v>
      </c>
      <c r="X12" s="18">
        <v>6</v>
      </c>
      <c r="Y12" s="18">
        <v>3317</v>
      </c>
      <c r="Z12" s="18">
        <v>725</v>
      </c>
      <c r="AA12" s="18">
        <v>742</v>
      </c>
      <c r="AB12" s="18">
        <v>0</v>
      </c>
      <c r="AC12" s="18">
        <v>0</v>
      </c>
      <c r="AD12" s="18">
        <v>11</v>
      </c>
      <c r="AE12" s="18">
        <v>806</v>
      </c>
      <c r="AF12" s="18">
        <v>270</v>
      </c>
      <c r="AG12" s="18">
        <v>74</v>
      </c>
      <c r="AH12" s="18">
        <v>0</v>
      </c>
      <c r="AI12" s="18">
        <v>0</v>
      </c>
      <c r="AJ12" s="18">
        <v>0</v>
      </c>
      <c r="AK12" s="18">
        <v>93</v>
      </c>
      <c r="AL12" s="18">
        <v>2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1</v>
      </c>
      <c r="AT12" s="18">
        <v>0</v>
      </c>
      <c r="AU12" s="18">
        <v>0</v>
      </c>
      <c r="AV12" s="18">
        <v>0</v>
      </c>
      <c r="AW12" s="18">
        <v>1</v>
      </c>
      <c r="AX12" s="18">
        <v>2</v>
      </c>
    </row>
    <row r="13" spans="2:50" ht="20.100000000000001" customHeight="1" thickBot="1" x14ac:dyDescent="0.25">
      <c r="B13" s="4" t="s">
        <v>198</v>
      </c>
      <c r="C13" s="19">
        <v>7574</v>
      </c>
      <c r="D13" s="19">
        <v>717</v>
      </c>
      <c r="E13" s="19">
        <v>46</v>
      </c>
      <c r="F13" s="19">
        <v>66</v>
      </c>
      <c r="G13" s="19">
        <v>8063</v>
      </c>
      <c r="H13" s="19">
        <v>2234</v>
      </c>
      <c r="I13" s="19">
        <v>2784</v>
      </c>
      <c r="J13" s="19">
        <v>277</v>
      </c>
      <c r="K13" s="19">
        <v>10</v>
      </c>
      <c r="L13" s="19">
        <v>1</v>
      </c>
      <c r="M13" s="19">
        <v>3065</v>
      </c>
      <c r="N13" s="19">
        <v>18</v>
      </c>
      <c r="O13" s="19">
        <v>29</v>
      </c>
      <c r="P13" s="19">
        <v>0</v>
      </c>
      <c r="Q13" s="19">
        <v>0</v>
      </c>
      <c r="R13" s="19">
        <v>1</v>
      </c>
      <c r="S13" s="19">
        <v>13</v>
      </c>
      <c r="T13" s="19">
        <v>37</v>
      </c>
      <c r="U13" s="19">
        <v>3523</v>
      </c>
      <c r="V13" s="19">
        <v>425</v>
      </c>
      <c r="W13" s="19">
        <v>36</v>
      </c>
      <c r="X13" s="19">
        <v>28</v>
      </c>
      <c r="Y13" s="19">
        <v>3778</v>
      </c>
      <c r="Z13" s="19">
        <v>1609</v>
      </c>
      <c r="AA13" s="19">
        <v>900</v>
      </c>
      <c r="AB13" s="19">
        <v>0</v>
      </c>
      <c r="AC13" s="19">
        <v>0</v>
      </c>
      <c r="AD13" s="19">
        <v>36</v>
      </c>
      <c r="AE13" s="19">
        <v>858</v>
      </c>
      <c r="AF13" s="19">
        <v>513</v>
      </c>
      <c r="AG13" s="19">
        <v>334</v>
      </c>
      <c r="AH13" s="19">
        <v>15</v>
      </c>
      <c r="AI13" s="19">
        <v>0</v>
      </c>
      <c r="AJ13" s="19">
        <v>0</v>
      </c>
      <c r="AK13" s="19">
        <v>346</v>
      </c>
      <c r="AL13" s="19">
        <v>48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4</v>
      </c>
      <c r="AT13" s="19">
        <v>0</v>
      </c>
      <c r="AU13" s="19">
        <v>0</v>
      </c>
      <c r="AV13" s="19">
        <v>0</v>
      </c>
      <c r="AW13" s="19">
        <v>3</v>
      </c>
      <c r="AX13" s="19">
        <v>9</v>
      </c>
    </row>
    <row r="14" spans="2:50" ht="20.100000000000001" customHeight="1" thickBot="1" x14ac:dyDescent="0.25">
      <c r="B14" s="4" t="s">
        <v>199</v>
      </c>
      <c r="C14" s="19">
        <v>2313</v>
      </c>
      <c r="D14" s="19">
        <v>1003</v>
      </c>
      <c r="E14" s="19">
        <v>10</v>
      </c>
      <c r="F14" s="19">
        <v>6</v>
      </c>
      <c r="G14" s="19">
        <v>3372</v>
      </c>
      <c r="H14" s="19">
        <v>870</v>
      </c>
      <c r="I14" s="19">
        <v>955</v>
      </c>
      <c r="J14" s="19">
        <v>329</v>
      </c>
      <c r="K14" s="19">
        <v>1</v>
      </c>
      <c r="L14" s="19">
        <v>2</v>
      </c>
      <c r="M14" s="19">
        <v>1284</v>
      </c>
      <c r="N14" s="19">
        <v>10</v>
      </c>
      <c r="O14" s="19">
        <v>10</v>
      </c>
      <c r="P14" s="19">
        <v>0</v>
      </c>
      <c r="Q14" s="19">
        <v>0</v>
      </c>
      <c r="R14" s="19">
        <v>0</v>
      </c>
      <c r="S14" s="19">
        <v>8</v>
      </c>
      <c r="T14" s="19">
        <v>9</v>
      </c>
      <c r="U14" s="19">
        <v>789</v>
      </c>
      <c r="V14" s="19">
        <v>674</v>
      </c>
      <c r="W14" s="19">
        <v>9</v>
      </c>
      <c r="X14" s="19">
        <v>3</v>
      </c>
      <c r="Y14" s="19">
        <v>1497</v>
      </c>
      <c r="Z14" s="19">
        <v>605</v>
      </c>
      <c r="AA14" s="19">
        <v>435</v>
      </c>
      <c r="AB14" s="19">
        <v>0</v>
      </c>
      <c r="AC14" s="19">
        <v>0</v>
      </c>
      <c r="AD14" s="19">
        <v>1</v>
      </c>
      <c r="AE14" s="19">
        <v>462</v>
      </c>
      <c r="AF14" s="19">
        <v>218</v>
      </c>
      <c r="AG14" s="19">
        <v>123</v>
      </c>
      <c r="AH14" s="19">
        <v>0</v>
      </c>
      <c r="AI14" s="19">
        <v>0</v>
      </c>
      <c r="AJ14" s="19">
        <v>0</v>
      </c>
      <c r="AK14" s="19">
        <v>120</v>
      </c>
      <c r="AL14" s="19">
        <v>28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1</v>
      </c>
      <c r="AT14" s="19">
        <v>0</v>
      </c>
      <c r="AU14" s="19">
        <v>0</v>
      </c>
      <c r="AV14" s="19">
        <v>0</v>
      </c>
      <c r="AW14" s="19">
        <v>1</v>
      </c>
      <c r="AX14" s="19">
        <v>0</v>
      </c>
    </row>
    <row r="15" spans="2:50" ht="20.100000000000001" customHeight="1" thickBot="1" x14ac:dyDescent="0.25">
      <c r="B15" s="4" t="s">
        <v>200</v>
      </c>
      <c r="C15" s="19">
        <v>5124</v>
      </c>
      <c r="D15" s="19">
        <v>940</v>
      </c>
      <c r="E15" s="19">
        <v>217</v>
      </c>
      <c r="F15" s="19">
        <v>7</v>
      </c>
      <c r="G15" s="19">
        <v>6332</v>
      </c>
      <c r="H15" s="19">
        <v>1294</v>
      </c>
      <c r="I15" s="19">
        <v>1472</v>
      </c>
      <c r="J15" s="19">
        <v>414</v>
      </c>
      <c r="K15" s="19">
        <v>1</v>
      </c>
      <c r="L15" s="19">
        <v>4</v>
      </c>
      <c r="M15" s="19">
        <v>1889</v>
      </c>
      <c r="N15" s="19">
        <v>2</v>
      </c>
      <c r="O15" s="19">
        <v>4</v>
      </c>
      <c r="P15" s="19">
        <v>0</v>
      </c>
      <c r="Q15" s="19">
        <v>0</v>
      </c>
      <c r="R15" s="19">
        <v>0</v>
      </c>
      <c r="S15" s="19">
        <v>9</v>
      </c>
      <c r="T15" s="19">
        <v>1</v>
      </c>
      <c r="U15" s="19">
        <v>2500</v>
      </c>
      <c r="V15" s="19">
        <v>526</v>
      </c>
      <c r="W15" s="19">
        <v>216</v>
      </c>
      <c r="X15" s="19">
        <v>3</v>
      </c>
      <c r="Y15" s="19">
        <v>3369</v>
      </c>
      <c r="Z15" s="19">
        <v>826</v>
      </c>
      <c r="AA15" s="19">
        <v>723</v>
      </c>
      <c r="AB15" s="19">
        <v>0</v>
      </c>
      <c r="AC15" s="19">
        <v>0</v>
      </c>
      <c r="AD15" s="19">
        <v>0</v>
      </c>
      <c r="AE15" s="19">
        <v>629</v>
      </c>
      <c r="AF15" s="19">
        <v>441</v>
      </c>
      <c r="AG15" s="19">
        <v>425</v>
      </c>
      <c r="AH15" s="19">
        <v>0</v>
      </c>
      <c r="AI15" s="19">
        <v>0</v>
      </c>
      <c r="AJ15" s="19">
        <v>0</v>
      </c>
      <c r="AK15" s="19">
        <v>436</v>
      </c>
      <c r="AL15" s="19">
        <v>24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</row>
    <row r="16" spans="2:50" ht="20.100000000000001" customHeight="1" thickBot="1" x14ac:dyDescent="0.25">
      <c r="B16" s="4" t="s">
        <v>201</v>
      </c>
      <c r="C16" s="19">
        <v>2808</v>
      </c>
      <c r="D16" s="19">
        <v>140</v>
      </c>
      <c r="E16" s="19">
        <v>59</v>
      </c>
      <c r="F16" s="19">
        <v>41</v>
      </c>
      <c r="G16" s="19">
        <v>2904</v>
      </c>
      <c r="H16" s="19">
        <v>920</v>
      </c>
      <c r="I16" s="19">
        <v>874</v>
      </c>
      <c r="J16" s="19">
        <v>104</v>
      </c>
      <c r="K16" s="19">
        <v>10</v>
      </c>
      <c r="L16" s="19">
        <v>0</v>
      </c>
      <c r="M16" s="19">
        <v>982</v>
      </c>
      <c r="N16" s="19">
        <v>13</v>
      </c>
      <c r="O16" s="19">
        <v>3</v>
      </c>
      <c r="P16" s="19">
        <v>0</v>
      </c>
      <c r="Q16" s="19">
        <v>0</v>
      </c>
      <c r="R16" s="19">
        <v>0</v>
      </c>
      <c r="S16" s="19">
        <v>6</v>
      </c>
      <c r="T16" s="19">
        <v>1</v>
      </c>
      <c r="U16" s="19">
        <v>1517</v>
      </c>
      <c r="V16" s="19">
        <v>36</v>
      </c>
      <c r="W16" s="19">
        <v>49</v>
      </c>
      <c r="X16" s="19">
        <v>7</v>
      </c>
      <c r="Y16" s="19">
        <v>1421</v>
      </c>
      <c r="Z16" s="19">
        <v>746</v>
      </c>
      <c r="AA16" s="19">
        <v>312</v>
      </c>
      <c r="AB16" s="19">
        <v>0</v>
      </c>
      <c r="AC16" s="19">
        <v>0</v>
      </c>
      <c r="AD16" s="19">
        <v>34</v>
      </c>
      <c r="AE16" s="19">
        <v>401</v>
      </c>
      <c r="AF16" s="19">
        <v>133</v>
      </c>
      <c r="AG16" s="19">
        <v>102</v>
      </c>
      <c r="AH16" s="19">
        <v>0</v>
      </c>
      <c r="AI16" s="19">
        <v>0</v>
      </c>
      <c r="AJ16" s="19">
        <v>0</v>
      </c>
      <c r="AK16" s="19">
        <v>94</v>
      </c>
      <c r="AL16" s="19">
        <v>27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</row>
    <row r="17" spans="2:50" ht="20.100000000000001" customHeight="1" thickBot="1" x14ac:dyDescent="0.25">
      <c r="B17" s="4" t="s">
        <v>202</v>
      </c>
      <c r="C17" s="19">
        <v>2293</v>
      </c>
      <c r="D17" s="19">
        <v>284</v>
      </c>
      <c r="E17" s="19">
        <v>133</v>
      </c>
      <c r="F17" s="19">
        <v>8</v>
      </c>
      <c r="G17" s="19">
        <v>2655</v>
      </c>
      <c r="H17" s="19">
        <v>734</v>
      </c>
      <c r="I17" s="19">
        <v>449</v>
      </c>
      <c r="J17" s="19">
        <v>10</v>
      </c>
      <c r="K17" s="19">
        <v>0</v>
      </c>
      <c r="L17" s="19">
        <v>0</v>
      </c>
      <c r="M17" s="19">
        <v>468</v>
      </c>
      <c r="N17" s="19">
        <v>3</v>
      </c>
      <c r="O17" s="19">
        <v>4</v>
      </c>
      <c r="P17" s="19">
        <v>0</v>
      </c>
      <c r="Q17" s="19">
        <v>0</v>
      </c>
      <c r="R17" s="19">
        <v>0</v>
      </c>
      <c r="S17" s="19">
        <v>5</v>
      </c>
      <c r="T17" s="19">
        <v>3</v>
      </c>
      <c r="U17" s="19">
        <v>1392</v>
      </c>
      <c r="V17" s="19">
        <v>274</v>
      </c>
      <c r="W17" s="19">
        <v>133</v>
      </c>
      <c r="X17" s="19">
        <v>8</v>
      </c>
      <c r="Y17" s="19">
        <v>1664</v>
      </c>
      <c r="Z17" s="19">
        <v>564</v>
      </c>
      <c r="AA17" s="19">
        <v>385</v>
      </c>
      <c r="AB17" s="19">
        <v>0</v>
      </c>
      <c r="AC17" s="19">
        <v>0</v>
      </c>
      <c r="AD17" s="19">
        <v>0</v>
      </c>
      <c r="AE17" s="19">
        <v>456</v>
      </c>
      <c r="AF17" s="19">
        <v>148</v>
      </c>
      <c r="AG17" s="19">
        <v>62</v>
      </c>
      <c r="AH17" s="19">
        <v>0</v>
      </c>
      <c r="AI17" s="19">
        <v>0</v>
      </c>
      <c r="AJ17" s="19">
        <v>0</v>
      </c>
      <c r="AK17" s="19">
        <v>61</v>
      </c>
      <c r="AL17" s="19">
        <v>15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1</v>
      </c>
      <c r="AT17" s="19">
        <v>0</v>
      </c>
      <c r="AU17" s="19">
        <v>0</v>
      </c>
      <c r="AV17" s="19">
        <v>0</v>
      </c>
      <c r="AW17" s="19">
        <v>1</v>
      </c>
      <c r="AX17" s="19">
        <v>1</v>
      </c>
    </row>
    <row r="18" spans="2:50" ht="20.100000000000001" customHeight="1" thickBot="1" x14ac:dyDescent="0.25">
      <c r="B18" s="4" t="s">
        <v>203</v>
      </c>
      <c r="C18" s="19">
        <v>10327</v>
      </c>
      <c r="D18" s="19">
        <v>1415</v>
      </c>
      <c r="E18" s="19">
        <v>1350</v>
      </c>
      <c r="F18" s="19">
        <v>24</v>
      </c>
      <c r="G18" s="19">
        <v>12861</v>
      </c>
      <c r="H18" s="19">
        <v>2979</v>
      </c>
      <c r="I18" s="19">
        <v>3513</v>
      </c>
      <c r="J18" s="19">
        <v>562</v>
      </c>
      <c r="K18" s="19">
        <v>31</v>
      </c>
      <c r="L18" s="19">
        <v>2</v>
      </c>
      <c r="M18" s="19">
        <v>4052</v>
      </c>
      <c r="N18" s="19">
        <v>96</v>
      </c>
      <c r="O18" s="19">
        <v>17</v>
      </c>
      <c r="P18" s="19">
        <v>0</v>
      </c>
      <c r="Q18" s="19">
        <v>0</v>
      </c>
      <c r="R18" s="19">
        <v>1</v>
      </c>
      <c r="S18" s="19">
        <v>17</v>
      </c>
      <c r="T18" s="19">
        <v>12</v>
      </c>
      <c r="U18" s="19">
        <v>4785</v>
      </c>
      <c r="V18" s="19">
        <v>843</v>
      </c>
      <c r="W18" s="19">
        <v>1316</v>
      </c>
      <c r="X18" s="19">
        <v>17</v>
      </c>
      <c r="Y18" s="19">
        <v>6684</v>
      </c>
      <c r="Z18" s="19">
        <v>2018</v>
      </c>
      <c r="AA18" s="19">
        <v>1620</v>
      </c>
      <c r="AB18" s="19">
        <v>0</v>
      </c>
      <c r="AC18" s="19">
        <v>0</v>
      </c>
      <c r="AD18" s="19">
        <v>2</v>
      </c>
      <c r="AE18" s="19">
        <v>1691</v>
      </c>
      <c r="AF18" s="19">
        <v>761</v>
      </c>
      <c r="AG18" s="19">
        <v>388</v>
      </c>
      <c r="AH18" s="19">
        <v>9</v>
      </c>
      <c r="AI18" s="19">
        <v>3</v>
      </c>
      <c r="AJ18" s="19">
        <v>1</v>
      </c>
      <c r="AK18" s="19">
        <v>409</v>
      </c>
      <c r="AL18" s="19">
        <v>86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4</v>
      </c>
      <c r="AT18" s="19">
        <v>1</v>
      </c>
      <c r="AU18" s="19">
        <v>0</v>
      </c>
      <c r="AV18" s="19">
        <v>1</v>
      </c>
      <c r="AW18" s="19">
        <v>8</v>
      </c>
      <c r="AX18" s="19">
        <v>6</v>
      </c>
    </row>
    <row r="19" spans="2:50" ht="20.100000000000001" customHeight="1" thickBot="1" x14ac:dyDescent="0.25">
      <c r="B19" s="4" t="s">
        <v>204</v>
      </c>
      <c r="C19" s="19">
        <v>8591</v>
      </c>
      <c r="D19" s="19">
        <v>1672</v>
      </c>
      <c r="E19" s="19">
        <v>2182</v>
      </c>
      <c r="F19" s="19">
        <v>33</v>
      </c>
      <c r="G19" s="19">
        <v>11911</v>
      </c>
      <c r="H19" s="19">
        <v>2814</v>
      </c>
      <c r="I19" s="19">
        <v>2299</v>
      </c>
      <c r="J19" s="19">
        <v>47</v>
      </c>
      <c r="K19" s="19">
        <v>1</v>
      </c>
      <c r="L19" s="19">
        <v>4</v>
      </c>
      <c r="M19" s="19">
        <v>2347</v>
      </c>
      <c r="N19" s="19">
        <v>12</v>
      </c>
      <c r="O19" s="19">
        <v>15</v>
      </c>
      <c r="P19" s="19">
        <v>0</v>
      </c>
      <c r="Q19" s="19">
        <v>0</v>
      </c>
      <c r="R19" s="19">
        <v>0</v>
      </c>
      <c r="S19" s="19">
        <v>13</v>
      </c>
      <c r="T19" s="19">
        <v>9</v>
      </c>
      <c r="U19" s="19">
        <v>4456</v>
      </c>
      <c r="V19" s="19">
        <v>1625</v>
      </c>
      <c r="W19" s="19">
        <v>2180</v>
      </c>
      <c r="X19" s="19">
        <v>20</v>
      </c>
      <c r="Y19" s="19">
        <v>7817</v>
      </c>
      <c r="Z19" s="19">
        <v>1918</v>
      </c>
      <c r="AA19" s="19">
        <v>1372</v>
      </c>
      <c r="AB19" s="19">
        <v>0</v>
      </c>
      <c r="AC19" s="19">
        <v>0</v>
      </c>
      <c r="AD19" s="19">
        <v>8</v>
      </c>
      <c r="AE19" s="19">
        <v>1335</v>
      </c>
      <c r="AF19" s="19">
        <v>742</v>
      </c>
      <c r="AG19" s="19">
        <v>444</v>
      </c>
      <c r="AH19" s="19">
        <v>0</v>
      </c>
      <c r="AI19" s="19">
        <v>1</v>
      </c>
      <c r="AJ19" s="19">
        <v>1</v>
      </c>
      <c r="AK19" s="19">
        <v>393</v>
      </c>
      <c r="AL19" s="19">
        <v>131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5</v>
      </c>
      <c r="AT19" s="19">
        <v>0</v>
      </c>
      <c r="AU19" s="19">
        <v>0</v>
      </c>
      <c r="AV19" s="19">
        <v>0</v>
      </c>
      <c r="AW19" s="19">
        <v>6</v>
      </c>
      <c r="AX19" s="19">
        <v>2</v>
      </c>
    </row>
    <row r="20" spans="2:50" ht="20.100000000000001" customHeight="1" thickBot="1" x14ac:dyDescent="0.25">
      <c r="B20" s="4" t="s">
        <v>205</v>
      </c>
      <c r="C20" s="19">
        <v>779</v>
      </c>
      <c r="D20" s="19">
        <v>44</v>
      </c>
      <c r="E20" s="19">
        <v>13</v>
      </c>
      <c r="F20" s="19">
        <v>4</v>
      </c>
      <c r="G20" s="19">
        <v>793</v>
      </c>
      <c r="H20" s="19">
        <v>236</v>
      </c>
      <c r="I20" s="19">
        <v>335</v>
      </c>
      <c r="J20" s="19">
        <v>38</v>
      </c>
      <c r="K20" s="19">
        <v>8</v>
      </c>
      <c r="L20" s="19">
        <v>2</v>
      </c>
      <c r="M20" s="19">
        <v>379</v>
      </c>
      <c r="N20" s="19">
        <v>10</v>
      </c>
      <c r="O20" s="19">
        <v>4</v>
      </c>
      <c r="P20" s="19">
        <v>0</v>
      </c>
      <c r="Q20" s="19">
        <v>0</v>
      </c>
      <c r="R20" s="19">
        <v>0</v>
      </c>
      <c r="S20" s="19">
        <v>3</v>
      </c>
      <c r="T20" s="19">
        <v>2</v>
      </c>
      <c r="U20" s="19">
        <v>319</v>
      </c>
      <c r="V20" s="19">
        <v>6</v>
      </c>
      <c r="W20" s="19">
        <v>5</v>
      </c>
      <c r="X20" s="19">
        <v>2</v>
      </c>
      <c r="Y20" s="19">
        <v>277</v>
      </c>
      <c r="Z20" s="19">
        <v>191</v>
      </c>
      <c r="AA20" s="19">
        <v>110</v>
      </c>
      <c r="AB20" s="19">
        <v>0</v>
      </c>
      <c r="AC20" s="19">
        <v>0</v>
      </c>
      <c r="AD20" s="19">
        <v>0</v>
      </c>
      <c r="AE20" s="19">
        <v>123</v>
      </c>
      <c r="AF20" s="19">
        <v>31</v>
      </c>
      <c r="AG20" s="19">
        <v>11</v>
      </c>
      <c r="AH20" s="19">
        <v>0</v>
      </c>
      <c r="AI20" s="19">
        <v>0</v>
      </c>
      <c r="AJ20" s="19">
        <v>0</v>
      </c>
      <c r="AK20" s="19">
        <v>11</v>
      </c>
      <c r="AL20" s="19">
        <v>2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</row>
    <row r="21" spans="2:50" ht="20.100000000000001" customHeight="1" thickBot="1" x14ac:dyDescent="0.25">
      <c r="B21" s="4" t="s">
        <v>206</v>
      </c>
      <c r="C21" s="19">
        <v>305</v>
      </c>
      <c r="D21" s="19">
        <v>1</v>
      </c>
      <c r="E21" s="19">
        <v>0</v>
      </c>
      <c r="F21" s="19">
        <v>3</v>
      </c>
      <c r="G21" s="19">
        <v>317</v>
      </c>
      <c r="H21" s="19">
        <v>33</v>
      </c>
      <c r="I21" s="19">
        <v>147</v>
      </c>
      <c r="J21" s="19">
        <v>1</v>
      </c>
      <c r="K21" s="19">
        <v>0</v>
      </c>
      <c r="L21" s="19">
        <v>1</v>
      </c>
      <c r="M21" s="19">
        <v>149</v>
      </c>
      <c r="N21" s="19">
        <v>2</v>
      </c>
      <c r="O21" s="19">
        <v>2</v>
      </c>
      <c r="P21" s="19">
        <v>0</v>
      </c>
      <c r="Q21" s="19">
        <v>0</v>
      </c>
      <c r="R21" s="19">
        <v>0</v>
      </c>
      <c r="S21" s="19">
        <v>2</v>
      </c>
      <c r="T21" s="19">
        <v>1</v>
      </c>
      <c r="U21" s="19">
        <v>109</v>
      </c>
      <c r="V21" s="19">
        <v>0</v>
      </c>
      <c r="W21" s="19">
        <v>0</v>
      </c>
      <c r="X21" s="19">
        <v>0</v>
      </c>
      <c r="Y21" s="19">
        <v>114</v>
      </c>
      <c r="Z21" s="19">
        <v>20</v>
      </c>
      <c r="AA21" s="19">
        <v>34</v>
      </c>
      <c r="AB21" s="19">
        <v>0</v>
      </c>
      <c r="AC21" s="19">
        <v>0</v>
      </c>
      <c r="AD21" s="19">
        <v>2</v>
      </c>
      <c r="AE21" s="19">
        <v>37</v>
      </c>
      <c r="AF21" s="19">
        <v>10</v>
      </c>
      <c r="AG21" s="19">
        <v>13</v>
      </c>
      <c r="AH21" s="19">
        <v>0</v>
      </c>
      <c r="AI21" s="19">
        <v>0</v>
      </c>
      <c r="AJ21" s="19">
        <v>0</v>
      </c>
      <c r="AK21" s="19">
        <v>15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</row>
    <row r="22" spans="2:50" ht="20.100000000000001" customHeight="1" thickBot="1" x14ac:dyDescent="0.25">
      <c r="B22" s="4" t="s">
        <v>207</v>
      </c>
      <c r="C22" s="19">
        <v>3549</v>
      </c>
      <c r="D22" s="19">
        <v>1612</v>
      </c>
      <c r="E22" s="19">
        <v>306</v>
      </c>
      <c r="F22" s="19">
        <v>91</v>
      </c>
      <c r="G22" s="19">
        <v>5750</v>
      </c>
      <c r="H22" s="19">
        <v>366</v>
      </c>
      <c r="I22" s="19">
        <v>877</v>
      </c>
      <c r="J22" s="19">
        <v>740</v>
      </c>
      <c r="K22" s="19">
        <v>1</v>
      </c>
      <c r="L22" s="19">
        <v>0</v>
      </c>
      <c r="M22" s="19">
        <v>1622</v>
      </c>
      <c r="N22" s="19">
        <v>2</v>
      </c>
      <c r="O22" s="19">
        <v>15</v>
      </c>
      <c r="P22" s="19">
        <v>0</v>
      </c>
      <c r="Q22" s="19">
        <v>0</v>
      </c>
      <c r="R22" s="19">
        <v>3</v>
      </c>
      <c r="S22" s="19">
        <v>22</v>
      </c>
      <c r="T22" s="19">
        <v>6</v>
      </c>
      <c r="U22" s="19">
        <v>1863</v>
      </c>
      <c r="V22" s="19">
        <v>866</v>
      </c>
      <c r="W22" s="19">
        <v>292</v>
      </c>
      <c r="X22" s="19">
        <v>67</v>
      </c>
      <c r="Y22" s="19">
        <v>3258</v>
      </c>
      <c r="Z22" s="19">
        <v>191</v>
      </c>
      <c r="AA22" s="19">
        <v>607</v>
      </c>
      <c r="AB22" s="19">
        <v>0</v>
      </c>
      <c r="AC22" s="19">
        <v>0</v>
      </c>
      <c r="AD22" s="19">
        <v>16</v>
      </c>
      <c r="AE22" s="19">
        <v>662</v>
      </c>
      <c r="AF22" s="19">
        <v>130</v>
      </c>
      <c r="AG22" s="19">
        <v>187</v>
      </c>
      <c r="AH22" s="19">
        <v>6</v>
      </c>
      <c r="AI22" s="19">
        <v>13</v>
      </c>
      <c r="AJ22" s="19">
        <v>5</v>
      </c>
      <c r="AK22" s="19">
        <v>186</v>
      </c>
      <c r="AL22" s="19">
        <v>37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</row>
    <row r="23" spans="2:50" ht="20.100000000000001" customHeight="1" thickBot="1" x14ac:dyDescent="0.25">
      <c r="B23" s="4" t="s">
        <v>208</v>
      </c>
      <c r="C23" s="19">
        <v>4363</v>
      </c>
      <c r="D23" s="19">
        <v>443</v>
      </c>
      <c r="E23" s="19">
        <v>114</v>
      </c>
      <c r="F23" s="19">
        <v>54</v>
      </c>
      <c r="G23" s="19">
        <v>5004</v>
      </c>
      <c r="H23" s="19">
        <v>962</v>
      </c>
      <c r="I23" s="19">
        <v>1309</v>
      </c>
      <c r="J23" s="19">
        <v>146</v>
      </c>
      <c r="K23" s="19">
        <v>2</v>
      </c>
      <c r="L23" s="19">
        <v>2</v>
      </c>
      <c r="M23" s="19">
        <v>1458</v>
      </c>
      <c r="N23" s="19">
        <v>8</v>
      </c>
      <c r="O23" s="19">
        <v>17</v>
      </c>
      <c r="P23" s="19">
        <v>0</v>
      </c>
      <c r="Q23" s="19">
        <v>0</v>
      </c>
      <c r="R23" s="19">
        <v>0</v>
      </c>
      <c r="S23" s="19">
        <v>20</v>
      </c>
      <c r="T23" s="19">
        <v>9</v>
      </c>
      <c r="U23" s="19">
        <v>2037</v>
      </c>
      <c r="V23" s="19">
        <v>296</v>
      </c>
      <c r="W23" s="19">
        <v>112</v>
      </c>
      <c r="X23" s="19">
        <v>41</v>
      </c>
      <c r="Y23" s="19">
        <v>2535</v>
      </c>
      <c r="Z23" s="19">
        <v>635</v>
      </c>
      <c r="AA23" s="19">
        <v>907</v>
      </c>
      <c r="AB23" s="19">
        <v>0</v>
      </c>
      <c r="AC23" s="19">
        <v>0</v>
      </c>
      <c r="AD23" s="19">
        <v>11</v>
      </c>
      <c r="AE23" s="19">
        <v>890</v>
      </c>
      <c r="AF23" s="19">
        <v>293</v>
      </c>
      <c r="AG23" s="19">
        <v>93</v>
      </c>
      <c r="AH23" s="19">
        <v>1</v>
      </c>
      <c r="AI23" s="19">
        <v>0</v>
      </c>
      <c r="AJ23" s="19">
        <v>0</v>
      </c>
      <c r="AK23" s="19">
        <v>100</v>
      </c>
      <c r="AL23" s="19">
        <v>15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1</v>
      </c>
      <c r="AX23" s="19">
        <v>2</v>
      </c>
    </row>
    <row r="24" spans="2:50" ht="20.100000000000001" customHeight="1" thickBot="1" x14ac:dyDescent="0.25">
      <c r="B24" s="4" t="s">
        <v>209</v>
      </c>
      <c r="C24" s="19">
        <v>6971</v>
      </c>
      <c r="D24" s="19">
        <v>2639</v>
      </c>
      <c r="E24" s="19">
        <v>168</v>
      </c>
      <c r="F24" s="19">
        <v>10</v>
      </c>
      <c r="G24" s="19">
        <v>9719</v>
      </c>
      <c r="H24" s="19">
        <v>2227</v>
      </c>
      <c r="I24" s="19">
        <v>2527</v>
      </c>
      <c r="J24" s="19">
        <v>317</v>
      </c>
      <c r="K24" s="19">
        <v>5</v>
      </c>
      <c r="L24" s="19">
        <v>1</v>
      </c>
      <c r="M24" s="19">
        <v>2833</v>
      </c>
      <c r="N24" s="19">
        <v>24</v>
      </c>
      <c r="O24" s="19">
        <v>16</v>
      </c>
      <c r="P24" s="19">
        <v>0</v>
      </c>
      <c r="Q24" s="19">
        <v>0</v>
      </c>
      <c r="R24" s="19">
        <v>0</v>
      </c>
      <c r="S24" s="19">
        <v>19</v>
      </c>
      <c r="T24" s="19">
        <v>14</v>
      </c>
      <c r="U24" s="19">
        <v>2964</v>
      </c>
      <c r="V24" s="19">
        <v>2322</v>
      </c>
      <c r="W24" s="19">
        <v>163</v>
      </c>
      <c r="X24" s="19">
        <v>8</v>
      </c>
      <c r="Y24" s="19">
        <v>5294</v>
      </c>
      <c r="Z24" s="19">
        <v>1735</v>
      </c>
      <c r="AA24" s="19">
        <v>1205</v>
      </c>
      <c r="AB24" s="19">
        <v>0</v>
      </c>
      <c r="AC24" s="19">
        <v>0</v>
      </c>
      <c r="AD24" s="19">
        <v>1</v>
      </c>
      <c r="AE24" s="19">
        <v>1319</v>
      </c>
      <c r="AF24" s="19">
        <v>420</v>
      </c>
      <c r="AG24" s="19">
        <v>258</v>
      </c>
      <c r="AH24" s="19">
        <v>0</v>
      </c>
      <c r="AI24" s="19">
        <v>0</v>
      </c>
      <c r="AJ24" s="19">
        <v>0</v>
      </c>
      <c r="AK24" s="19">
        <v>253</v>
      </c>
      <c r="AL24" s="19">
        <v>34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1</v>
      </c>
      <c r="AT24" s="19">
        <v>0</v>
      </c>
      <c r="AU24" s="19">
        <v>0</v>
      </c>
      <c r="AV24" s="19">
        <v>0</v>
      </c>
      <c r="AW24" s="19">
        <v>1</v>
      </c>
      <c r="AX24" s="19">
        <v>0</v>
      </c>
    </row>
    <row r="25" spans="2:50" ht="20.100000000000001" customHeight="1" thickBot="1" x14ac:dyDescent="0.25">
      <c r="B25" s="4" t="s">
        <v>210</v>
      </c>
      <c r="C25" s="19">
        <v>5398</v>
      </c>
      <c r="D25" s="19">
        <v>1679</v>
      </c>
      <c r="E25" s="19">
        <v>818</v>
      </c>
      <c r="F25" s="19">
        <v>19</v>
      </c>
      <c r="G25" s="19">
        <v>7916</v>
      </c>
      <c r="H25" s="19">
        <v>1129</v>
      </c>
      <c r="I25" s="19">
        <v>2349</v>
      </c>
      <c r="J25" s="19">
        <v>464</v>
      </c>
      <c r="K25" s="19">
        <v>5</v>
      </c>
      <c r="L25" s="19">
        <v>1</v>
      </c>
      <c r="M25" s="19">
        <v>2820</v>
      </c>
      <c r="N25" s="19">
        <v>5</v>
      </c>
      <c r="O25" s="19">
        <v>10</v>
      </c>
      <c r="P25" s="19">
        <v>0</v>
      </c>
      <c r="Q25" s="19">
        <v>0</v>
      </c>
      <c r="R25" s="19">
        <v>1</v>
      </c>
      <c r="S25" s="19">
        <v>10</v>
      </c>
      <c r="T25" s="19">
        <v>14</v>
      </c>
      <c r="U25" s="19">
        <v>2153</v>
      </c>
      <c r="V25" s="19">
        <v>1189</v>
      </c>
      <c r="W25" s="19">
        <v>811</v>
      </c>
      <c r="X25" s="19">
        <v>14</v>
      </c>
      <c r="Y25" s="19">
        <v>4175</v>
      </c>
      <c r="Z25" s="19">
        <v>820</v>
      </c>
      <c r="AA25" s="19">
        <v>352</v>
      </c>
      <c r="AB25" s="19">
        <v>0</v>
      </c>
      <c r="AC25" s="19">
        <v>0</v>
      </c>
      <c r="AD25" s="19">
        <v>3</v>
      </c>
      <c r="AE25" s="19">
        <v>353</v>
      </c>
      <c r="AF25" s="19">
        <v>255</v>
      </c>
      <c r="AG25" s="19">
        <v>531</v>
      </c>
      <c r="AH25" s="19">
        <v>26</v>
      </c>
      <c r="AI25" s="19">
        <v>2</v>
      </c>
      <c r="AJ25" s="19">
        <v>0</v>
      </c>
      <c r="AK25" s="19">
        <v>557</v>
      </c>
      <c r="AL25" s="19">
        <v>31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3</v>
      </c>
      <c r="AT25" s="19">
        <v>0</v>
      </c>
      <c r="AU25" s="19">
        <v>0</v>
      </c>
      <c r="AV25" s="19">
        <v>0</v>
      </c>
      <c r="AW25" s="19">
        <v>1</v>
      </c>
      <c r="AX25" s="19">
        <v>4</v>
      </c>
    </row>
    <row r="26" spans="2:50" ht="20.100000000000001" customHeight="1" thickBot="1" x14ac:dyDescent="0.25">
      <c r="B26" s="4" t="s">
        <v>211</v>
      </c>
      <c r="C26" s="19">
        <v>5585</v>
      </c>
      <c r="D26" s="19">
        <v>606</v>
      </c>
      <c r="E26" s="19">
        <v>117</v>
      </c>
      <c r="F26" s="19">
        <v>19</v>
      </c>
      <c r="G26" s="19">
        <v>6102</v>
      </c>
      <c r="H26" s="19">
        <v>1115</v>
      </c>
      <c r="I26" s="19">
        <v>3232</v>
      </c>
      <c r="J26" s="19">
        <v>467</v>
      </c>
      <c r="K26" s="19">
        <v>93</v>
      </c>
      <c r="L26" s="19">
        <v>4</v>
      </c>
      <c r="M26" s="19">
        <v>3792</v>
      </c>
      <c r="N26" s="19">
        <v>9</v>
      </c>
      <c r="O26" s="19">
        <v>10</v>
      </c>
      <c r="P26" s="19">
        <v>0</v>
      </c>
      <c r="Q26" s="19">
        <v>0</v>
      </c>
      <c r="R26" s="19">
        <v>2</v>
      </c>
      <c r="S26" s="19">
        <v>12</v>
      </c>
      <c r="T26" s="19">
        <v>6</v>
      </c>
      <c r="U26" s="19">
        <v>1585</v>
      </c>
      <c r="V26" s="19">
        <v>139</v>
      </c>
      <c r="W26" s="19">
        <v>24</v>
      </c>
      <c r="X26" s="19">
        <v>3</v>
      </c>
      <c r="Y26" s="19">
        <v>1592</v>
      </c>
      <c r="Z26" s="19">
        <v>797</v>
      </c>
      <c r="AA26" s="19">
        <v>537</v>
      </c>
      <c r="AB26" s="19">
        <v>0</v>
      </c>
      <c r="AC26" s="19">
        <v>0</v>
      </c>
      <c r="AD26" s="19">
        <v>10</v>
      </c>
      <c r="AE26" s="19">
        <v>471</v>
      </c>
      <c r="AF26" s="19">
        <v>254</v>
      </c>
      <c r="AG26" s="19">
        <v>220</v>
      </c>
      <c r="AH26" s="19">
        <v>0</v>
      </c>
      <c r="AI26" s="19">
        <v>0</v>
      </c>
      <c r="AJ26" s="19">
        <v>0</v>
      </c>
      <c r="AK26" s="19">
        <v>234</v>
      </c>
      <c r="AL26" s="19">
        <v>49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1</v>
      </c>
      <c r="AT26" s="19">
        <v>0</v>
      </c>
      <c r="AU26" s="19">
        <v>0</v>
      </c>
      <c r="AV26" s="19">
        <v>0</v>
      </c>
      <c r="AW26" s="19">
        <v>1</v>
      </c>
      <c r="AX26" s="19">
        <v>0</v>
      </c>
    </row>
    <row r="27" spans="2:50" ht="20.100000000000001" customHeight="1" thickBot="1" x14ac:dyDescent="0.25">
      <c r="B27" s="5" t="s">
        <v>212</v>
      </c>
      <c r="C27" s="27">
        <v>2567</v>
      </c>
      <c r="D27" s="27">
        <v>312</v>
      </c>
      <c r="E27" s="27">
        <v>42</v>
      </c>
      <c r="F27" s="27">
        <v>0</v>
      </c>
      <c r="G27" s="27">
        <v>2909</v>
      </c>
      <c r="H27" s="27">
        <v>470</v>
      </c>
      <c r="I27" s="27">
        <v>873</v>
      </c>
      <c r="J27" s="27">
        <v>251</v>
      </c>
      <c r="K27" s="27">
        <v>8</v>
      </c>
      <c r="L27" s="27">
        <v>0</v>
      </c>
      <c r="M27" s="27">
        <v>1119</v>
      </c>
      <c r="N27" s="27">
        <v>16</v>
      </c>
      <c r="O27" s="27">
        <v>2</v>
      </c>
      <c r="P27" s="27">
        <v>0</v>
      </c>
      <c r="Q27" s="27">
        <v>0</v>
      </c>
      <c r="R27" s="27">
        <v>0</v>
      </c>
      <c r="S27" s="27">
        <v>2</v>
      </c>
      <c r="T27" s="27">
        <v>3</v>
      </c>
      <c r="U27" s="27">
        <v>1313</v>
      </c>
      <c r="V27" s="27">
        <v>58</v>
      </c>
      <c r="W27" s="27">
        <v>34</v>
      </c>
      <c r="X27" s="27">
        <v>0</v>
      </c>
      <c r="Y27" s="27">
        <v>1391</v>
      </c>
      <c r="Z27" s="27">
        <v>333</v>
      </c>
      <c r="AA27" s="27">
        <v>281</v>
      </c>
      <c r="AB27" s="27">
        <v>0</v>
      </c>
      <c r="AC27" s="27">
        <v>0</v>
      </c>
      <c r="AD27" s="27">
        <v>0</v>
      </c>
      <c r="AE27" s="27">
        <v>299</v>
      </c>
      <c r="AF27" s="27">
        <v>109</v>
      </c>
      <c r="AG27" s="27">
        <v>97</v>
      </c>
      <c r="AH27" s="27">
        <v>3</v>
      </c>
      <c r="AI27" s="27">
        <v>0</v>
      </c>
      <c r="AJ27" s="27">
        <v>0</v>
      </c>
      <c r="AK27" s="27">
        <v>96</v>
      </c>
      <c r="AL27" s="27">
        <v>8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1</v>
      </c>
      <c r="AT27" s="27">
        <v>0</v>
      </c>
      <c r="AU27" s="27">
        <v>0</v>
      </c>
      <c r="AV27" s="27">
        <v>0</v>
      </c>
      <c r="AW27" s="27">
        <v>2</v>
      </c>
      <c r="AX27" s="27">
        <v>1</v>
      </c>
    </row>
    <row r="28" spans="2:50" ht="20.100000000000001" customHeight="1" thickBot="1" x14ac:dyDescent="0.25">
      <c r="B28" s="6" t="s">
        <v>213</v>
      </c>
      <c r="C28" s="29">
        <v>495</v>
      </c>
      <c r="D28" s="29">
        <v>79</v>
      </c>
      <c r="E28" s="29">
        <v>25</v>
      </c>
      <c r="F28" s="29">
        <v>0</v>
      </c>
      <c r="G28" s="29">
        <v>562</v>
      </c>
      <c r="H28" s="29">
        <v>516</v>
      </c>
      <c r="I28" s="29">
        <v>32</v>
      </c>
      <c r="J28" s="29">
        <v>0</v>
      </c>
      <c r="K28" s="29">
        <v>0</v>
      </c>
      <c r="L28" s="29">
        <v>0</v>
      </c>
      <c r="M28" s="29">
        <v>39</v>
      </c>
      <c r="N28" s="29">
        <v>3</v>
      </c>
      <c r="O28" s="29">
        <v>0</v>
      </c>
      <c r="P28" s="29">
        <v>0</v>
      </c>
      <c r="Q28" s="29">
        <v>0</v>
      </c>
      <c r="R28" s="29">
        <v>0</v>
      </c>
      <c r="S28" s="29">
        <v>1</v>
      </c>
      <c r="T28" s="29">
        <v>0</v>
      </c>
      <c r="U28" s="29">
        <v>371</v>
      </c>
      <c r="V28" s="29">
        <v>79</v>
      </c>
      <c r="W28" s="29">
        <v>25</v>
      </c>
      <c r="X28" s="29">
        <v>0</v>
      </c>
      <c r="Y28" s="29">
        <v>403</v>
      </c>
      <c r="Z28" s="29">
        <v>427</v>
      </c>
      <c r="AA28" s="29">
        <v>83</v>
      </c>
      <c r="AB28" s="29">
        <v>0</v>
      </c>
      <c r="AC28" s="29">
        <v>0</v>
      </c>
      <c r="AD28" s="29">
        <v>0</v>
      </c>
      <c r="AE28" s="29">
        <v>113</v>
      </c>
      <c r="AF28" s="29">
        <v>77</v>
      </c>
      <c r="AG28" s="29">
        <v>9</v>
      </c>
      <c r="AH28" s="29">
        <v>0</v>
      </c>
      <c r="AI28" s="29">
        <v>0</v>
      </c>
      <c r="AJ28" s="29">
        <v>0</v>
      </c>
      <c r="AK28" s="29">
        <v>6</v>
      </c>
      <c r="AL28" s="29">
        <v>9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</row>
    <row r="29" spans="2:50" ht="20.100000000000001" customHeight="1" thickBot="1" x14ac:dyDescent="0.25">
      <c r="B29" s="4" t="s">
        <v>214</v>
      </c>
      <c r="C29" s="29">
        <v>1609</v>
      </c>
      <c r="D29" s="29">
        <v>18</v>
      </c>
      <c r="E29" s="29">
        <v>5</v>
      </c>
      <c r="F29" s="29">
        <v>1</v>
      </c>
      <c r="G29" s="29">
        <v>1568</v>
      </c>
      <c r="H29" s="29">
        <v>531</v>
      </c>
      <c r="I29" s="29">
        <v>421</v>
      </c>
      <c r="J29" s="29">
        <v>1</v>
      </c>
      <c r="K29" s="29">
        <v>0</v>
      </c>
      <c r="L29" s="29">
        <v>0</v>
      </c>
      <c r="M29" s="29">
        <v>420</v>
      </c>
      <c r="N29" s="29">
        <v>5</v>
      </c>
      <c r="O29" s="29">
        <v>3</v>
      </c>
      <c r="P29" s="29">
        <v>0</v>
      </c>
      <c r="Q29" s="29">
        <v>0</v>
      </c>
      <c r="R29" s="29">
        <v>0</v>
      </c>
      <c r="S29" s="29">
        <v>2</v>
      </c>
      <c r="T29" s="29">
        <v>1</v>
      </c>
      <c r="U29" s="29">
        <v>902</v>
      </c>
      <c r="V29" s="29">
        <v>17</v>
      </c>
      <c r="W29" s="29">
        <v>5</v>
      </c>
      <c r="X29" s="29">
        <v>1</v>
      </c>
      <c r="Y29" s="29">
        <v>899</v>
      </c>
      <c r="Z29" s="29">
        <v>356</v>
      </c>
      <c r="AA29" s="29">
        <v>272</v>
      </c>
      <c r="AB29" s="29">
        <v>0</v>
      </c>
      <c r="AC29" s="29">
        <v>0</v>
      </c>
      <c r="AD29" s="29">
        <v>0</v>
      </c>
      <c r="AE29" s="29">
        <v>237</v>
      </c>
      <c r="AF29" s="29">
        <v>168</v>
      </c>
      <c r="AG29" s="29">
        <v>10</v>
      </c>
      <c r="AH29" s="29">
        <v>0</v>
      </c>
      <c r="AI29" s="29">
        <v>0</v>
      </c>
      <c r="AJ29" s="29">
        <v>0</v>
      </c>
      <c r="AK29" s="29">
        <v>10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1</v>
      </c>
      <c r="AT29" s="29">
        <v>0</v>
      </c>
      <c r="AU29" s="29">
        <v>0</v>
      </c>
      <c r="AV29" s="29">
        <v>0</v>
      </c>
      <c r="AW29" s="29">
        <v>0</v>
      </c>
      <c r="AX29" s="29">
        <v>1</v>
      </c>
    </row>
    <row r="30" spans="2:50" ht="20.100000000000001" customHeight="1" thickBot="1" x14ac:dyDescent="0.25">
      <c r="B30" s="4" t="s">
        <v>215</v>
      </c>
      <c r="C30" s="28">
        <v>1667</v>
      </c>
      <c r="D30" s="28">
        <v>117</v>
      </c>
      <c r="E30" s="28">
        <v>25</v>
      </c>
      <c r="F30" s="28">
        <v>33</v>
      </c>
      <c r="G30" s="28">
        <v>1660</v>
      </c>
      <c r="H30" s="28">
        <v>629</v>
      </c>
      <c r="I30" s="28">
        <v>496</v>
      </c>
      <c r="J30" s="28">
        <v>26</v>
      </c>
      <c r="K30" s="28">
        <v>0</v>
      </c>
      <c r="L30" s="28">
        <v>0</v>
      </c>
      <c r="M30" s="28">
        <v>527</v>
      </c>
      <c r="N30" s="28">
        <v>2</v>
      </c>
      <c r="O30" s="28">
        <v>6</v>
      </c>
      <c r="P30" s="28">
        <v>0</v>
      </c>
      <c r="Q30" s="28">
        <v>0</v>
      </c>
      <c r="R30" s="28">
        <v>0</v>
      </c>
      <c r="S30" s="28">
        <v>5</v>
      </c>
      <c r="T30" s="28">
        <v>2</v>
      </c>
      <c r="U30" s="28">
        <v>825</v>
      </c>
      <c r="V30" s="28">
        <v>91</v>
      </c>
      <c r="W30" s="28">
        <v>22</v>
      </c>
      <c r="X30" s="28">
        <v>5</v>
      </c>
      <c r="Y30" s="28">
        <v>779</v>
      </c>
      <c r="Z30" s="28">
        <v>419</v>
      </c>
      <c r="AA30" s="28">
        <v>302</v>
      </c>
      <c r="AB30" s="28">
        <v>0</v>
      </c>
      <c r="AC30" s="28">
        <v>0</v>
      </c>
      <c r="AD30" s="28">
        <v>27</v>
      </c>
      <c r="AE30" s="28">
        <v>308</v>
      </c>
      <c r="AF30" s="28">
        <v>196</v>
      </c>
      <c r="AG30" s="28">
        <v>38</v>
      </c>
      <c r="AH30" s="28">
        <v>0</v>
      </c>
      <c r="AI30" s="28">
        <v>3</v>
      </c>
      <c r="AJ30" s="28">
        <v>1</v>
      </c>
      <c r="AK30" s="28">
        <v>41</v>
      </c>
      <c r="AL30" s="28">
        <v>10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</row>
    <row r="31" spans="2:50" ht="20.100000000000001" customHeight="1" thickBot="1" x14ac:dyDescent="0.25">
      <c r="B31" s="4" t="s">
        <v>216</v>
      </c>
      <c r="C31" s="19">
        <v>418</v>
      </c>
      <c r="D31" s="19">
        <v>0</v>
      </c>
      <c r="E31" s="19">
        <v>3</v>
      </c>
      <c r="F31" s="19">
        <v>1</v>
      </c>
      <c r="G31" s="19">
        <v>387</v>
      </c>
      <c r="H31" s="19">
        <v>444</v>
      </c>
      <c r="I31" s="19">
        <v>85</v>
      </c>
      <c r="J31" s="19">
        <v>0</v>
      </c>
      <c r="K31" s="19">
        <v>0</v>
      </c>
      <c r="L31" s="19">
        <v>0</v>
      </c>
      <c r="M31" s="19">
        <v>85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3</v>
      </c>
      <c r="T31" s="19">
        <v>2</v>
      </c>
      <c r="U31" s="19">
        <v>292</v>
      </c>
      <c r="V31" s="19">
        <v>0</v>
      </c>
      <c r="W31" s="19">
        <v>3</v>
      </c>
      <c r="X31" s="19">
        <v>1</v>
      </c>
      <c r="Y31" s="19">
        <v>207</v>
      </c>
      <c r="Z31" s="19">
        <v>404</v>
      </c>
      <c r="AA31" s="19">
        <v>29</v>
      </c>
      <c r="AB31" s="19">
        <v>0</v>
      </c>
      <c r="AC31" s="19">
        <v>0</v>
      </c>
      <c r="AD31" s="19">
        <v>0</v>
      </c>
      <c r="AE31" s="19">
        <v>79</v>
      </c>
      <c r="AF31" s="19">
        <v>38</v>
      </c>
      <c r="AG31" s="19">
        <v>12</v>
      </c>
      <c r="AH31" s="19">
        <v>0</v>
      </c>
      <c r="AI31" s="19">
        <v>0</v>
      </c>
      <c r="AJ31" s="19">
        <v>0</v>
      </c>
      <c r="AK31" s="19">
        <v>13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</row>
    <row r="32" spans="2:50" ht="20.100000000000001" customHeight="1" thickBot="1" x14ac:dyDescent="0.25">
      <c r="B32" s="4" t="s">
        <v>217</v>
      </c>
      <c r="C32" s="19">
        <v>781</v>
      </c>
      <c r="D32" s="19">
        <v>3</v>
      </c>
      <c r="E32" s="19">
        <v>0</v>
      </c>
      <c r="F32" s="19">
        <v>0</v>
      </c>
      <c r="G32" s="19">
        <v>751</v>
      </c>
      <c r="H32" s="19">
        <v>195</v>
      </c>
      <c r="I32" s="19">
        <v>21</v>
      </c>
      <c r="J32" s="19">
        <v>0</v>
      </c>
      <c r="K32" s="19">
        <v>0</v>
      </c>
      <c r="L32" s="19">
        <v>0</v>
      </c>
      <c r="M32" s="19">
        <v>21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2</v>
      </c>
      <c r="U32" s="19">
        <v>527</v>
      </c>
      <c r="V32" s="19">
        <v>3</v>
      </c>
      <c r="W32" s="19">
        <v>0</v>
      </c>
      <c r="X32" s="19">
        <v>0</v>
      </c>
      <c r="Y32" s="19">
        <v>553</v>
      </c>
      <c r="Z32" s="19">
        <v>105</v>
      </c>
      <c r="AA32" s="19">
        <v>178</v>
      </c>
      <c r="AB32" s="19">
        <v>0</v>
      </c>
      <c r="AC32" s="19">
        <v>0</v>
      </c>
      <c r="AD32" s="19">
        <v>0</v>
      </c>
      <c r="AE32" s="19">
        <v>128</v>
      </c>
      <c r="AF32" s="19">
        <v>82</v>
      </c>
      <c r="AG32" s="19">
        <v>53</v>
      </c>
      <c r="AH32" s="19">
        <v>0</v>
      </c>
      <c r="AI32" s="19">
        <v>0</v>
      </c>
      <c r="AJ32" s="19">
        <v>0</v>
      </c>
      <c r="AK32" s="19">
        <v>48</v>
      </c>
      <c r="AL32" s="19">
        <v>6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</row>
    <row r="33" spans="2:50" ht="20.100000000000001" customHeight="1" thickBot="1" x14ac:dyDescent="0.25">
      <c r="B33" s="4" t="s">
        <v>218</v>
      </c>
      <c r="C33" s="19">
        <v>445</v>
      </c>
      <c r="D33" s="19">
        <v>70</v>
      </c>
      <c r="E33" s="19">
        <v>18</v>
      </c>
      <c r="F33" s="19">
        <v>8</v>
      </c>
      <c r="G33" s="19">
        <v>562</v>
      </c>
      <c r="H33" s="19">
        <v>230</v>
      </c>
      <c r="I33" s="19">
        <v>90</v>
      </c>
      <c r="J33" s="19">
        <v>40</v>
      </c>
      <c r="K33" s="19">
        <v>2</v>
      </c>
      <c r="L33" s="19">
        <v>5</v>
      </c>
      <c r="M33" s="19">
        <v>147</v>
      </c>
      <c r="N33" s="19">
        <v>53</v>
      </c>
      <c r="O33" s="19">
        <v>3</v>
      </c>
      <c r="P33" s="19">
        <v>0</v>
      </c>
      <c r="Q33" s="19">
        <v>0</v>
      </c>
      <c r="R33" s="19">
        <v>0</v>
      </c>
      <c r="S33" s="19">
        <v>2</v>
      </c>
      <c r="T33" s="19">
        <v>4</v>
      </c>
      <c r="U33" s="19">
        <v>255</v>
      </c>
      <c r="V33" s="19">
        <v>28</v>
      </c>
      <c r="W33" s="19">
        <v>10</v>
      </c>
      <c r="X33" s="19">
        <v>0</v>
      </c>
      <c r="Y33" s="19">
        <v>286</v>
      </c>
      <c r="Z33" s="19">
        <v>123</v>
      </c>
      <c r="AA33" s="19">
        <v>87</v>
      </c>
      <c r="AB33" s="19">
        <v>0</v>
      </c>
      <c r="AC33" s="19">
        <v>0</v>
      </c>
      <c r="AD33" s="19">
        <v>3</v>
      </c>
      <c r="AE33" s="19">
        <v>111</v>
      </c>
      <c r="AF33" s="19">
        <v>42</v>
      </c>
      <c r="AG33" s="19">
        <v>9</v>
      </c>
      <c r="AH33" s="19">
        <v>2</v>
      </c>
      <c r="AI33" s="19">
        <v>6</v>
      </c>
      <c r="AJ33" s="19">
        <v>0</v>
      </c>
      <c r="AK33" s="19">
        <v>14</v>
      </c>
      <c r="AL33" s="19">
        <v>7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1</v>
      </c>
      <c r="AT33" s="19">
        <v>0</v>
      </c>
      <c r="AU33" s="19">
        <v>0</v>
      </c>
      <c r="AV33" s="19">
        <v>0</v>
      </c>
      <c r="AW33" s="19">
        <v>2</v>
      </c>
      <c r="AX33" s="19">
        <v>1</v>
      </c>
    </row>
    <row r="34" spans="2:50" ht="20.100000000000001" customHeight="1" thickBot="1" x14ac:dyDescent="0.25">
      <c r="B34" s="4" t="s">
        <v>219</v>
      </c>
      <c r="C34" s="19">
        <v>282</v>
      </c>
      <c r="D34" s="19">
        <v>10</v>
      </c>
      <c r="E34" s="19">
        <v>7</v>
      </c>
      <c r="F34" s="19">
        <v>2</v>
      </c>
      <c r="G34" s="19">
        <v>297</v>
      </c>
      <c r="H34" s="19">
        <v>83</v>
      </c>
      <c r="I34" s="19">
        <v>150</v>
      </c>
      <c r="J34" s="19">
        <v>9</v>
      </c>
      <c r="K34" s="19">
        <v>0</v>
      </c>
      <c r="L34" s="19">
        <v>2</v>
      </c>
      <c r="M34" s="19">
        <v>158</v>
      </c>
      <c r="N34" s="19">
        <v>3</v>
      </c>
      <c r="O34" s="19">
        <v>0</v>
      </c>
      <c r="P34" s="19">
        <v>0</v>
      </c>
      <c r="Q34" s="19">
        <v>0</v>
      </c>
      <c r="R34" s="19">
        <v>0</v>
      </c>
      <c r="S34" s="19">
        <v>2</v>
      </c>
      <c r="T34" s="19">
        <v>3</v>
      </c>
      <c r="U34" s="19">
        <v>66</v>
      </c>
      <c r="V34" s="19">
        <v>1</v>
      </c>
      <c r="W34" s="19">
        <v>7</v>
      </c>
      <c r="X34" s="19">
        <v>0</v>
      </c>
      <c r="Y34" s="19">
        <v>66</v>
      </c>
      <c r="Z34" s="19">
        <v>55</v>
      </c>
      <c r="AA34" s="19">
        <v>65</v>
      </c>
      <c r="AB34" s="19">
        <v>0</v>
      </c>
      <c r="AC34" s="19">
        <v>0</v>
      </c>
      <c r="AD34" s="19">
        <v>0</v>
      </c>
      <c r="AE34" s="19">
        <v>70</v>
      </c>
      <c r="AF34" s="19">
        <v>22</v>
      </c>
      <c r="AG34" s="19">
        <v>1</v>
      </c>
      <c r="AH34" s="19">
        <v>0</v>
      </c>
      <c r="AI34" s="19">
        <v>0</v>
      </c>
      <c r="AJ34" s="19">
        <v>0</v>
      </c>
      <c r="AK34" s="19">
        <v>1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</row>
    <row r="35" spans="2:50" ht="20.100000000000001" customHeight="1" thickBot="1" x14ac:dyDescent="0.25">
      <c r="B35" s="4" t="s">
        <v>220</v>
      </c>
      <c r="C35" s="19">
        <v>1992</v>
      </c>
      <c r="D35" s="19">
        <v>34</v>
      </c>
      <c r="E35" s="19">
        <v>4</v>
      </c>
      <c r="F35" s="19">
        <v>0</v>
      </c>
      <c r="G35" s="19">
        <v>1994</v>
      </c>
      <c r="H35" s="19">
        <v>255</v>
      </c>
      <c r="I35" s="19">
        <v>940</v>
      </c>
      <c r="J35" s="19">
        <v>0</v>
      </c>
      <c r="K35" s="19">
        <v>0</v>
      </c>
      <c r="L35" s="19">
        <v>0</v>
      </c>
      <c r="M35" s="19">
        <v>940</v>
      </c>
      <c r="N35" s="19">
        <v>0</v>
      </c>
      <c r="O35" s="19">
        <v>4</v>
      </c>
      <c r="P35" s="19">
        <v>0</v>
      </c>
      <c r="Q35" s="19">
        <v>0</v>
      </c>
      <c r="R35" s="19">
        <v>0</v>
      </c>
      <c r="S35" s="19">
        <v>7</v>
      </c>
      <c r="T35" s="19">
        <v>1</v>
      </c>
      <c r="U35" s="19">
        <v>653</v>
      </c>
      <c r="V35" s="19">
        <v>34</v>
      </c>
      <c r="W35" s="19">
        <v>4</v>
      </c>
      <c r="X35" s="19">
        <v>0</v>
      </c>
      <c r="Y35" s="19">
        <v>666</v>
      </c>
      <c r="Z35" s="19">
        <v>200</v>
      </c>
      <c r="AA35" s="19">
        <v>339</v>
      </c>
      <c r="AB35" s="19">
        <v>0</v>
      </c>
      <c r="AC35" s="19">
        <v>0</v>
      </c>
      <c r="AD35" s="19">
        <v>0</v>
      </c>
      <c r="AE35" s="19">
        <v>336</v>
      </c>
      <c r="AF35" s="19">
        <v>38</v>
      </c>
      <c r="AG35" s="19">
        <v>56</v>
      </c>
      <c r="AH35" s="19">
        <v>0</v>
      </c>
      <c r="AI35" s="19">
        <v>0</v>
      </c>
      <c r="AJ35" s="19">
        <v>0</v>
      </c>
      <c r="AK35" s="19">
        <v>45</v>
      </c>
      <c r="AL35" s="19">
        <v>15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1</v>
      </c>
    </row>
    <row r="36" spans="2:50" ht="20.100000000000001" customHeight="1" thickBot="1" x14ac:dyDescent="0.25">
      <c r="B36" s="4" t="s">
        <v>221</v>
      </c>
      <c r="C36" s="19">
        <v>415</v>
      </c>
      <c r="D36" s="19">
        <v>58</v>
      </c>
      <c r="E36" s="19">
        <v>12</v>
      </c>
      <c r="F36" s="19">
        <v>8</v>
      </c>
      <c r="G36" s="19">
        <v>390</v>
      </c>
      <c r="H36" s="19">
        <v>237</v>
      </c>
      <c r="I36" s="19">
        <v>35</v>
      </c>
      <c r="J36" s="19">
        <v>4</v>
      </c>
      <c r="K36" s="19">
        <v>0</v>
      </c>
      <c r="L36" s="19">
        <v>3</v>
      </c>
      <c r="M36" s="19">
        <v>41</v>
      </c>
      <c r="N36" s="19">
        <v>3</v>
      </c>
      <c r="O36" s="19">
        <v>1</v>
      </c>
      <c r="P36" s="19">
        <v>0</v>
      </c>
      <c r="Q36" s="19">
        <v>0</v>
      </c>
      <c r="R36" s="19">
        <v>0</v>
      </c>
      <c r="S36" s="19">
        <v>3</v>
      </c>
      <c r="T36" s="19">
        <v>0</v>
      </c>
      <c r="U36" s="19">
        <v>319</v>
      </c>
      <c r="V36" s="19">
        <v>54</v>
      </c>
      <c r="W36" s="19">
        <v>12</v>
      </c>
      <c r="X36" s="19">
        <v>5</v>
      </c>
      <c r="Y36" s="19">
        <v>260</v>
      </c>
      <c r="Z36" s="19">
        <v>197</v>
      </c>
      <c r="AA36" s="19">
        <v>50</v>
      </c>
      <c r="AB36" s="19">
        <v>0</v>
      </c>
      <c r="AC36" s="19">
        <v>0</v>
      </c>
      <c r="AD36" s="19">
        <v>0</v>
      </c>
      <c r="AE36" s="19">
        <v>72</v>
      </c>
      <c r="AF36" s="19">
        <v>27</v>
      </c>
      <c r="AG36" s="19">
        <v>10</v>
      </c>
      <c r="AH36" s="19">
        <v>0</v>
      </c>
      <c r="AI36" s="19">
        <v>0</v>
      </c>
      <c r="AJ36" s="19">
        <v>0</v>
      </c>
      <c r="AK36" s="19">
        <v>14</v>
      </c>
      <c r="AL36" s="19">
        <v>10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</row>
    <row r="37" spans="2:50" ht="20.100000000000001" customHeight="1" thickBot="1" x14ac:dyDescent="0.25">
      <c r="B37" s="4" t="s">
        <v>222</v>
      </c>
      <c r="C37" s="19">
        <v>1643</v>
      </c>
      <c r="D37" s="19">
        <v>147</v>
      </c>
      <c r="E37" s="19">
        <v>11</v>
      </c>
      <c r="F37" s="19">
        <v>15</v>
      </c>
      <c r="G37" s="19">
        <v>1846</v>
      </c>
      <c r="H37" s="19">
        <v>603</v>
      </c>
      <c r="I37" s="19">
        <v>447</v>
      </c>
      <c r="J37" s="19">
        <v>70</v>
      </c>
      <c r="K37" s="19">
        <v>0</v>
      </c>
      <c r="L37" s="19">
        <v>8</v>
      </c>
      <c r="M37" s="19">
        <v>531</v>
      </c>
      <c r="N37" s="19">
        <v>4</v>
      </c>
      <c r="O37" s="19">
        <v>12</v>
      </c>
      <c r="P37" s="19">
        <v>0</v>
      </c>
      <c r="Q37" s="19">
        <v>0</v>
      </c>
      <c r="R37" s="19">
        <v>0</v>
      </c>
      <c r="S37" s="19">
        <v>11</v>
      </c>
      <c r="T37" s="19">
        <v>7</v>
      </c>
      <c r="U37" s="19">
        <v>768</v>
      </c>
      <c r="V37" s="19">
        <v>77</v>
      </c>
      <c r="W37" s="19">
        <v>11</v>
      </c>
      <c r="X37" s="19">
        <v>6</v>
      </c>
      <c r="Y37" s="19">
        <v>944</v>
      </c>
      <c r="Z37" s="19">
        <v>453</v>
      </c>
      <c r="AA37" s="19">
        <v>383</v>
      </c>
      <c r="AB37" s="19">
        <v>0</v>
      </c>
      <c r="AC37" s="19">
        <v>0</v>
      </c>
      <c r="AD37" s="19">
        <v>1</v>
      </c>
      <c r="AE37" s="19">
        <v>330</v>
      </c>
      <c r="AF37" s="19">
        <v>128</v>
      </c>
      <c r="AG37" s="19">
        <v>33</v>
      </c>
      <c r="AH37" s="19">
        <v>0</v>
      </c>
      <c r="AI37" s="19">
        <v>0</v>
      </c>
      <c r="AJ37" s="19">
        <v>0</v>
      </c>
      <c r="AK37" s="19">
        <v>29</v>
      </c>
      <c r="AL37" s="19">
        <v>10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1</v>
      </c>
      <c r="AX37" s="19">
        <v>1</v>
      </c>
    </row>
    <row r="38" spans="2:50" ht="20.100000000000001" customHeight="1" thickBot="1" x14ac:dyDescent="0.25">
      <c r="B38" s="4" t="s">
        <v>223</v>
      </c>
      <c r="C38" s="19">
        <v>2333</v>
      </c>
      <c r="D38" s="19">
        <v>234</v>
      </c>
      <c r="E38" s="19">
        <v>126</v>
      </c>
      <c r="F38" s="19">
        <v>14</v>
      </c>
      <c r="G38" s="19">
        <v>2651</v>
      </c>
      <c r="H38" s="19">
        <v>730</v>
      </c>
      <c r="I38" s="19">
        <v>890</v>
      </c>
      <c r="J38" s="19">
        <v>139</v>
      </c>
      <c r="K38" s="19">
        <v>4</v>
      </c>
      <c r="L38" s="19">
        <v>4</v>
      </c>
      <c r="M38" s="19">
        <v>1040</v>
      </c>
      <c r="N38" s="19">
        <v>9</v>
      </c>
      <c r="O38" s="19">
        <v>6</v>
      </c>
      <c r="P38" s="19">
        <v>0</v>
      </c>
      <c r="Q38" s="19">
        <v>0</v>
      </c>
      <c r="R38" s="19">
        <v>0</v>
      </c>
      <c r="S38" s="19">
        <v>3</v>
      </c>
      <c r="T38" s="19">
        <v>5</v>
      </c>
      <c r="U38" s="19">
        <v>1040</v>
      </c>
      <c r="V38" s="19">
        <v>94</v>
      </c>
      <c r="W38" s="19">
        <v>120</v>
      </c>
      <c r="X38" s="19">
        <v>9</v>
      </c>
      <c r="Y38" s="19">
        <v>1206</v>
      </c>
      <c r="Z38" s="19">
        <v>509</v>
      </c>
      <c r="AA38" s="19">
        <v>334</v>
      </c>
      <c r="AB38" s="19">
        <v>0</v>
      </c>
      <c r="AC38" s="19">
        <v>0</v>
      </c>
      <c r="AD38" s="19">
        <v>1</v>
      </c>
      <c r="AE38" s="19">
        <v>334</v>
      </c>
      <c r="AF38" s="19">
        <v>182</v>
      </c>
      <c r="AG38" s="19">
        <v>60</v>
      </c>
      <c r="AH38" s="19">
        <v>1</v>
      </c>
      <c r="AI38" s="19">
        <v>2</v>
      </c>
      <c r="AJ38" s="19">
        <v>0</v>
      </c>
      <c r="AK38" s="19">
        <v>67</v>
      </c>
      <c r="AL38" s="19">
        <v>21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3</v>
      </c>
      <c r="AT38" s="19">
        <v>0</v>
      </c>
      <c r="AU38" s="19">
        <v>0</v>
      </c>
      <c r="AV38" s="19">
        <v>0</v>
      </c>
      <c r="AW38" s="19">
        <v>1</v>
      </c>
      <c r="AX38" s="19">
        <v>4</v>
      </c>
    </row>
    <row r="39" spans="2:50" ht="20.100000000000001" customHeight="1" thickBot="1" x14ac:dyDescent="0.25">
      <c r="B39" s="4" t="s">
        <v>224</v>
      </c>
      <c r="C39" s="19">
        <v>806</v>
      </c>
      <c r="D39" s="19">
        <v>60</v>
      </c>
      <c r="E39" s="19">
        <v>36</v>
      </c>
      <c r="F39" s="19">
        <v>0</v>
      </c>
      <c r="G39" s="19">
        <v>825</v>
      </c>
      <c r="H39" s="19">
        <v>804</v>
      </c>
      <c r="I39" s="19">
        <v>123</v>
      </c>
      <c r="J39" s="19">
        <v>4</v>
      </c>
      <c r="K39" s="19">
        <v>1</v>
      </c>
      <c r="L39" s="19">
        <v>0</v>
      </c>
      <c r="M39" s="19">
        <v>135</v>
      </c>
      <c r="N39" s="19">
        <v>4</v>
      </c>
      <c r="O39" s="19">
        <v>3</v>
      </c>
      <c r="P39" s="19">
        <v>0</v>
      </c>
      <c r="Q39" s="19">
        <v>0</v>
      </c>
      <c r="R39" s="19">
        <v>0</v>
      </c>
      <c r="S39" s="19">
        <v>1</v>
      </c>
      <c r="T39" s="19">
        <v>4</v>
      </c>
      <c r="U39" s="19">
        <v>464</v>
      </c>
      <c r="V39" s="19">
        <v>55</v>
      </c>
      <c r="W39" s="19">
        <v>33</v>
      </c>
      <c r="X39" s="19">
        <v>0</v>
      </c>
      <c r="Y39" s="19">
        <v>449</v>
      </c>
      <c r="Z39" s="19">
        <v>554</v>
      </c>
      <c r="AA39" s="19">
        <v>189</v>
      </c>
      <c r="AB39" s="19">
        <v>0</v>
      </c>
      <c r="AC39" s="19">
        <v>0</v>
      </c>
      <c r="AD39" s="19">
        <v>0</v>
      </c>
      <c r="AE39" s="19">
        <v>211</v>
      </c>
      <c r="AF39" s="19">
        <v>230</v>
      </c>
      <c r="AG39" s="19">
        <v>26</v>
      </c>
      <c r="AH39" s="19">
        <v>1</v>
      </c>
      <c r="AI39" s="19">
        <v>2</v>
      </c>
      <c r="AJ39" s="19">
        <v>0</v>
      </c>
      <c r="AK39" s="19">
        <v>28</v>
      </c>
      <c r="AL39" s="19">
        <v>12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1</v>
      </c>
      <c r="AT39" s="19">
        <v>0</v>
      </c>
      <c r="AU39" s="19">
        <v>0</v>
      </c>
      <c r="AV39" s="19">
        <v>0</v>
      </c>
      <c r="AW39" s="19">
        <v>1</v>
      </c>
      <c r="AX39" s="19">
        <v>0</v>
      </c>
    </row>
    <row r="40" spans="2:50" ht="20.100000000000001" customHeight="1" thickBot="1" x14ac:dyDescent="0.25">
      <c r="B40" s="4" t="s">
        <v>225</v>
      </c>
      <c r="C40" s="19">
        <v>982</v>
      </c>
      <c r="D40" s="19">
        <v>118</v>
      </c>
      <c r="E40" s="19">
        <v>9</v>
      </c>
      <c r="F40" s="19">
        <v>5</v>
      </c>
      <c r="G40" s="19">
        <v>835</v>
      </c>
      <c r="H40" s="19">
        <v>887</v>
      </c>
      <c r="I40" s="19">
        <v>362</v>
      </c>
      <c r="J40" s="19">
        <v>36</v>
      </c>
      <c r="K40" s="19">
        <v>0</v>
      </c>
      <c r="L40" s="19">
        <v>1</v>
      </c>
      <c r="M40" s="19">
        <v>401</v>
      </c>
      <c r="N40" s="19">
        <v>3</v>
      </c>
      <c r="O40" s="19">
        <v>2</v>
      </c>
      <c r="P40" s="19">
        <v>0</v>
      </c>
      <c r="Q40" s="19">
        <v>0</v>
      </c>
      <c r="R40" s="19">
        <v>2</v>
      </c>
      <c r="S40" s="19">
        <v>1</v>
      </c>
      <c r="T40" s="19">
        <v>4</v>
      </c>
      <c r="U40" s="19">
        <v>469</v>
      </c>
      <c r="V40" s="19">
        <v>80</v>
      </c>
      <c r="W40" s="19">
        <v>9</v>
      </c>
      <c r="X40" s="19">
        <v>2</v>
      </c>
      <c r="Y40" s="19">
        <v>304</v>
      </c>
      <c r="Z40" s="19">
        <v>763</v>
      </c>
      <c r="AA40" s="19">
        <v>125</v>
      </c>
      <c r="AB40" s="19">
        <v>0</v>
      </c>
      <c r="AC40" s="19">
        <v>0</v>
      </c>
      <c r="AD40" s="19">
        <v>0</v>
      </c>
      <c r="AE40" s="19">
        <v>102</v>
      </c>
      <c r="AF40" s="19">
        <v>112</v>
      </c>
      <c r="AG40" s="19">
        <v>23</v>
      </c>
      <c r="AH40" s="19">
        <v>2</v>
      </c>
      <c r="AI40" s="19">
        <v>0</v>
      </c>
      <c r="AJ40" s="19">
        <v>0</v>
      </c>
      <c r="AK40" s="19">
        <v>25</v>
      </c>
      <c r="AL40" s="19">
        <v>3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1</v>
      </c>
      <c r="AT40" s="19">
        <v>0</v>
      </c>
      <c r="AU40" s="19">
        <v>0</v>
      </c>
      <c r="AV40" s="19">
        <v>0</v>
      </c>
      <c r="AW40" s="19">
        <v>2</v>
      </c>
      <c r="AX40" s="19">
        <v>2</v>
      </c>
    </row>
    <row r="41" spans="2:50" ht="20.100000000000001" customHeight="1" thickBot="1" x14ac:dyDescent="0.25">
      <c r="B41" s="4" t="s">
        <v>226</v>
      </c>
      <c r="C41" s="19">
        <v>2668</v>
      </c>
      <c r="D41" s="19">
        <v>585</v>
      </c>
      <c r="E41" s="19">
        <v>380</v>
      </c>
      <c r="F41" s="19">
        <v>52</v>
      </c>
      <c r="G41" s="19">
        <v>3402</v>
      </c>
      <c r="H41" s="19">
        <v>2141</v>
      </c>
      <c r="I41" s="19">
        <v>1044</v>
      </c>
      <c r="J41" s="19">
        <v>246</v>
      </c>
      <c r="K41" s="19">
        <v>25</v>
      </c>
      <c r="L41" s="19">
        <v>19</v>
      </c>
      <c r="M41" s="19">
        <v>1328</v>
      </c>
      <c r="N41" s="19">
        <v>14</v>
      </c>
      <c r="O41" s="19">
        <v>3</v>
      </c>
      <c r="P41" s="19">
        <v>0</v>
      </c>
      <c r="Q41" s="19">
        <v>0</v>
      </c>
      <c r="R41" s="19">
        <v>0</v>
      </c>
      <c r="S41" s="19">
        <v>2</v>
      </c>
      <c r="T41" s="19">
        <v>2</v>
      </c>
      <c r="U41" s="19">
        <v>1061</v>
      </c>
      <c r="V41" s="19">
        <v>336</v>
      </c>
      <c r="W41" s="19">
        <v>353</v>
      </c>
      <c r="X41" s="19">
        <v>29</v>
      </c>
      <c r="Y41" s="19">
        <v>1425</v>
      </c>
      <c r="Z41" s="19">
        <v>1609</v>
      </c>
      <c r="AA41" s="19">
        <v>422</v>
      </c>
      <c r="AB41" s="19">
        <v>0</v>
      </c>
      <c r="AC41" s="19">
        <v>0</v>
      </c>
      <c r="AD41" s="19">
        <v>4</v>
      </c>
      <c r="AE41" s="19">
        <v>502</v>
      </c>
      <c r="AF41" s="19">
        <v>474</v>
      </c>
      <c r="AG41" s="19">
        <v>138</v>
      </c>
      <c r="AH41" s="19">
        <v>3</v>
      </c>
      <c r="AI41" s="19">
        <v>2</v>
      </c>
      <c r="AJ41" s="19">
        <v>0</v>
      </c>
      <c r="AK41" s="19">
        <v>145</v>
      </c>
      <c r="AL41" s="19">
        <v>42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</row>
    <row r="42" spans="2:50" ht="20.100000000000001" customHeight="1" thickBot="1" x14ac:dyDescent="0.25">
      <c r="B42" s="4" t="s">
        <v>227</v>
      </c>
      <c r="C42" s="19">
        <v>23539</v>
      </c>
      <c r="D42" s="19">
        <v>1309</v>
      </c>
      <c r="E42" s="19">
        <v>1136</v>
      </c>
      <c r="F42" s="19">
        <v>76</v>
      </c>
      <c r="G42" s="19">
        <v>25246</v>
      </c>
      <c r="H42" s="19">
        <v>9406</v>
      </c>
      <c r="I42" s="19">
        <v>7079</v>
      </c>
      <c r="J42" s="19">
        <v>487</v>
      </c>
      <c r="K42" s="19">
        <v>36</v>
      </c>
      <c r="L42" s="19">
        <v>0</v>
      </c>
      <c r="M42" s="19">
        <v>7574</v>
      </c>
      <c r="N42" s="19">
        <v>37</v>
      </c>
      <c r="O42" s="19">
        <v>250</v>
      </c>
      <c r="P42" s="19">
        <v>0</v>
      </c>
      <c r="Q42" s="19">
        <v>0</v>
      </c>
      <c r="R42" s="19">
        <v>0</v>
      </c>
      <c r="S42" s="19">
        <v>216</v>
      </c>
      <c r="T42" s="19">
        <v>203</v>
      </c>
      <c r="U42" s="19">
        <v>10488</v>
      </c>
      <c r="V42" s="19">
        <v>822</v>
      </c>
      <c r="W42" s="19">
        <v>1100</v>
      </c>
      <c r="X42" s="19">
        <v>59</v>
      </c>
      <c r="Y42" s="19">
        <v>11915</v>
      </c>
      <c r="Z42" s="19">
        <v>6503</v>
      </c>
      <c r="AA42" s="19">
        <v>5198</v>
      </c>
      <c r="AB42" s="19">
        <v>0</v>
      </c>
      <c r="AC42" s="19">
        <v>0</v>
      </c>
      <c r="AD42" s="19">
        <v>17</v>
      </c>
      <c r="AE42" s="19">
        <v>5024</v>
      </c>
      <c r="AF42" s="19">
        <v>2455</v>
      </c>
      <c r="AG42" s="19">
        <v>493</v>
      </c>
      <c r="AH42" s="19">
        <v>0</v>
      </c>
      <c r="AI42" s="19">
        <v>0</v>
      </c>
      <c r="AJ42" s="19">
        <v>0</v>
      </c>
      <c r="AK42" s="19">
        <v>493</v>
      </c>
      <c r="AL42" s="19">
        <v>162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31</v>
      </c>
      <c r="AT42" s="19">
        <v>0</v>
      </c>
      <c r="AU42" s="19">
        <v>0</v>
      </c>
      <c r="AV42" s="19">
        <v>0</v>
      </c>
      <c r="AW42" s="19">
        <v>24</v>
      </c>
      <c r="AX42" s="19">
        <v>46</v>
      </c>
    </row>
    <row r="43" spans="2:50" ht="20.100000000000001" customHeight="1" thickBot="1" x14ac:dyDescent="0.25">
      <c r="B43" s="4" t="s">
        <v>228</v>
      </c>
      <c r="C43" s="19">
        <v>3748</v>
      </c>
      <c r="D43" s="19">
        <v>250</v>
      </c>
      <c r="E43" s="19">
        <v>19</v>
      </c>
      <c r="F43" s="19">
        <v>74</v>
      </c>
      <c r="G43" s="19">
        <v>3841</v>
      </c>
      <c r="H43" s="19">
        <v>1592</v>
      </c>
      <c r="I43" s="19">
        <v>1279</v>
      </c>
      <c r="J43" s="19">
        <v>245</v>
      </c>
      <c r="K43" s="19">
        <v>6</v>
      </c>
      <c r="L43" s="19">
        <v>14</v>
      </c>
      <c r="M43" s="19">
        <v>1527</v>
      </c>
      <c r="N43" s="19">
        <v>40</v>
      </c>
      <c r="O43" s="19">
        <v>15</v>
      </c>
      <c r="P43" s="19">
        <v>0</v>
      </c>
      <c r="Q43" s="19">
        <v>0</v>
      </c>
      <c r="R43" s="19">
        <v>0</v>
      </c>
      <c r="S43" s="19">
        <v>14</v>
      </c>
      <c r="T43" s="19">
        <v>13</v>
      </c>
      <c r="U43" s="19">
        <v>1636</v>
      </c>
      <c r="V43" s="19">
        <v>4</v>
      </c>
      <c r="W43" s="19">
        <v>13</v>
      </c>
      <c r="X43" s="19">
        <v>38</v>
      </c>
      <c r="Y43" s="19">
        <v>1498</v>
      </c>
      <c r="Z43" s="19">
        <v>1147</v>
      </c>
      <c r="AA43" s="19">
        <v>734</v>
      </c>
      <c r="AB43" s="19">
        <v>0</v>
      </c>
      <c r="AC43" s="19">
        <v>0</v>
      </c>
      <c r="AD43" s="19">
        <v>21</v>
      </c>
      <c r="AE43" s="19">
        <v>710</v>
      </c>
      <c r="AF43" s="19">
        <v>368</v>
      </c>
      <c r="AG43" s="19">
        <v>81</v>
      </c>
      <c r="AH43" s="19">
        <v>1</v>
      </c>
      <c r="AI43" s="19">
        <v>0</v>
      </c>
      <c r="AJ43" s="19">
        <v>1</v>
      </c>
      <c r="AK43" s="19">
        <v>90</v>
      </c>
      <c r="AL43" s="19">
        <v>22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3</v>
      </c>
      <c r="AT43" s="19">
        <v>0</v>
      </c>
      <c r="AU43" s="19">
        <v>0</v>
      </c>
      <c r="AV43" s="19">
        <v>0</v>
      </c>
      <c r="AW43" s="19">
        <v>2</v>
      </c>
      <c r="AX43" s="19">
        <v>2</v>
      </c>
    </row>
    <row r="44" spans="2:50" ht="20.100000000000001" customHeight="1" thickBot="1" x14ac:dyDescent="0.25">
      <c r="B44" s="4" t="s">
        <v>229</v>
      </c>
      <c r="C44" s="19">
        <v>2373</v>
      </c>
      <c r="D44" s="19">
        <v>187</v>
      </c>
      <c r="E44" s="19">
        <v>20</v>
      </c>
      <c r="F44" s="19">
        <v>3</v>
      </c>
      <c r="G44" s="19">
        <v>2641</v>
      </c>
      <c r="H44" s="19">
        <v>626</v>
      </c>
      <c r="I44" s="19">
        <v>767</v>
      </c>
      <c r="J44" s="19">
        <v>130</v>
      </c>
      <c r="K44" s="19">
        <v>4</v>
      </c>
      <c r="L44" s="19">
        <v>0</v>
      </c>
      <c r="M44" s="19">
        <v>901</v>
      </c>
      <c r="N44" s="19">
        <v>5</v>
      </c>
      <c r="O44" s="19">
        <v>8</v>
      </c>
      <c r="P44" s="19">
        <v>0</v>
      </c>
      <c r="Q44" s="19">
        <v>0</v>
      </c>
      <c r="R44" s="19">
        <v>0</v>
      </c>
      <c r="S44" s="19">
        <v>9</v>
      </c>
      <c r="T44" s="19">
        <v>4</v>
      </c>
      <c r="U44" s="19">
        <v>1123</v>
      </c>
      <c r="V44" s="19">
        <v>57</v>
      </c>
      <c r="W44" s="19">
        <v>16</v>
      </c>
      <c r="X44" s="19">
        <v>2</v>
      </c>
      <c r="Y44" s="19">
        <v>1254</v>
      </c>
      <c r="Z44" s="19">
        <v>413</v>
      </c>
      <c r="AA44" s="19">
        <v>367</v>
      </c>
      <c r="AB44" s="19">
        <v>0</v>
      </c>
      <c r="AC44" s="19">
        <v>0</v>
      </c>
      <c r="AD44" s="19">
        <v>1</v>
      </c>
      <c r="AE44" s="19">
        <v>375</v>
      </c>
      <c r="AF44" s="19">
        <v>194</v>
      </c>
      <c r="AG44" s="19">
        <v>108</v>
      </c>
      <c r="AH44" s="19">
        <v>0</v>
      </c>
      <c r="AI44" s="19">
        <v>0</v>
      </c>
      <c r="AJ44" s="19">
        <v>0</v>
      </c>
      <c r="AK44" s="19">
        <v>101</v>
      </c>
      <c r="AL44" s="19">
        <v>9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1</v>
      </c>
      <c r="AX44" s="19">
        <v>1</v>
      </c>
    </row>
    <row r="45" spans="2:50" ht="20.100000000000001" customHeight="1" thickBot="1" x14ac:dyDescent="0.25">
      <c r="B45" s="4" t="s">
        <v>230</v>
      </c>
      <c r="C45" s="19">
        <v>3653</v>
      </c>
      <c r="D45" s="19">
        <v>625</v>
      </c>
      <c r="E45" s="19">
        <v>92</v>
      </c>
      <c r="F45" s="19">
        <v>41</v>
      </c>
      <c r="G45" s="19">
        <v>4247</v>
      </c>
      <c r="H45" s="19">
        <v>1326</v>
      </c>
      <c r="I45" s="19">
        <v>1427</v>
      </c>
      <c r="J45" s="19">
        <v>327</v>
      </c>
      <c r="K45" s="19">
        <v>4</v>
      </c>
      <c r="L45" s="19">
        <v>4</v>
      </c>
      <c r="M45" s="19">
        <v>1750</v>
      </c>
      <c r="N45" s="19">
        <v>20</v>
      </c>
      <c r="O45" s="19">
        <v>41</v>
      </c>
      <c r="P45" s="19">
        <v>0</v>
      </c>
      <c r="Q45" s="19">
        <v>0</v>
      </c>
      <c r="R45" s="19">
        <v>2</v>
      </c>
      <c r="S45" s="19">
        <v>45</v>
      </c>
      <c r="T45" s="19">
        <v>26</v>
      </c>
      <c r="U45" s="19">
        <v>1337</v>
      </c>
      <c r="V45" s="19">
        <v>298</v>
      </c>
      <c r="W45" s="19">
        <v>88</v>
      </c>
      <c r="X45" s="19">
        <v>29</v>
      </c>
      <c r="Y45" s="19">
        <v>1593</v>
      </c>
      <c r="Z45" s="19">
        <v>968</v>
      </c>
      <c r="AA45" s="19">
        <v>792</v>
      </c>
      <c r="AB45" s="19">
        <v>0</v>
      </c>
      <c r="AC45" s="19">
        <v>0</v>
      </c>
      <c r="AD45" s="19">
        <v>5</v>
      </c>
      <c r="AE45" s="19">
        <v>789</v>
      </c>
      <c r="AF45" s="19">
        <v>301</v>
      </c>
      <c r="AG45" s="19">
        <v>48</v>
      </c>
      <c r="AH45" s="19">
        <v>0</v>
      </c>
      <c r="AI45" s="19">
        <v>0</v>
      </c>
      <c r="AJ45" s="19">
        <v>0</v>
      </c>
      <c r="AK45" s="19">
        <v>51</v>
      </c>
      <c r="AL45" s="19">
        <v>6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8</v>
      </c>
      <c r="AT45" s="19">
        <v>0</v>
      </c>
      <c r="AU45" s="19">
        <v>0</v>
      </c>
      <c r="AV45" s="19">
        <v>1</v>
      </c>
      <c r="AW45" s="19">
        <v>19</v>
      </c>
      <c r="AX45" s="19">
        <v>5</v>
      </c>
    </row>
    <row r="46" spans="2:50" ht="20.100000000000001" customHeight="1" thickBot="1" x14ac:dyDescent="0.25">
      <c r="B46" s="4" t="s">
        <v>231</v>
      </c>
      <c r="C46" s="19">
        <v>12616</v>
      </c>
      <c r="D46" s="19">
        <v>882</v>
      </c>
      <c r="E46" s="19">
        <v>243</v>
      </c>
      <c r="F46" s="19">
        <v>15</v>
      </c>
      <c r="G46" s="19">
        <v>13531</v>
      </c>
      <c r="H46" s="19">
        <v>2169</v>
      </c>
      <c r="I46" s="19">
        <v>4050</v>
      </c>
      <c r="J46" s="19">
        <v>559</v>
      </c>
      <c r="K46" s="19">
        <v>35</v>
      </c>
      <c r="L46" s="19">
        <v>1</v>
      </c>
      <c r="M46" s="19">
        <v>4662</v>
      </c>
      <c r="N46" s="19">
        <v>6</v>
      </c>
      <c r="O46" s="19">
        <v>28</v>
      </c>
      <c r="P46" s="19">
        <v>0</v>
      </c>
      <c r="Q46" s="19">
        <v>0</v>
      </c>
      <c r="R46" s="19">
        <v>3</v>
      </c>
      <c r="S46" s="19">
        <v>25</v>
      </c>
      <c r="T46" s="19">
        <v>19</v>
      </c>
      <c r="U46" s="19">
        <v>5910</v>
      </c>
      <c r="V46" s="19">
        <v>320</v>
      </c>
      <c r="W46" s="19">
        <v>208</v>
      </c>
      <c r="X46" s="19">
        <v>10</v>
      </c>
      <c r="Y46" s="19">
        <v>6098</v>
      </c>
      <c r="Z46" s="19">
        <v>1615</v>
      </c>
      <c r="AA46" s="19">
        <v>2254</v>
      </c>
      <c r="AB46" s="19">
        <v>0</v>
      </c>
      <c r="AC46" s="19">
        <v>0</v>
      </c>
      <c r="AD46" s="19">
        <v>1</v>
      </c>
      <c r="AE46" s="19">
        <v>2354</v>
      </c>
      <c r="AF46" s="19">
        <v>477</v>
      </c>
      <c r="AG46" s="19">
        <v>371</v>
      </c>
      <c r="AH46" s="19">
        <v>3</v>
      </c>
      <c r="AI46" s="19">
        <v>0</v>
      </c>
      <c r="AJ46" s="19">
        <v>0</v>
      </c>
      <c r="AK46" s="19">
        <v>390</v>
      </c>
      <c r="AL46" s="19">
        <v>48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3</v>
      </c>
      <c r="AT46" s="19">
        <v>0</v>
      </c>
      <c r="AU46" s="19">
        <v>0</v>
      </c>
      <c r="AV46" s="19">
        <v>0</v>
      </c>
      <c r="AW46" s="19">
        <v>2</v>
      </c>
      <c r="AX46" s="19">
        <v>4</v>
      </c>
    </row>
    <row r="47" spans="2:50" ht="20.100000000000001" customHeight="1" thickBot="1" x14ac:dyDescent="0.25">
      <c r="B47" s="4" t="s">
        <v>232</v>
      </c>
      <c r="C47" s="19">
        <v>3434</v>
      </c>
      <c r="D47" s="19">
        <v>242</v>
      </c>
      <c r="E47" s="19">
        <v>32</v>
      </c>
      <c r="F47" s="19">
        <v>0</v>
      </c>
      <c r="G47" s="19">
        <v>3626</v>
      </c>
      <c r="H47" s="19">
        <v>1010</v>
      </c>
      <c r="I47" s="19">
        <v>1276</v>
      </c>
      <c r="J47" s="19">
        <v>228</v>
      </c>
      <c r="K47" s="19">
        <v>2</v>
      </c>
      <c r="L47" s="19">
        <v>0</v>
      </c>
      <c r="M47" s="19">
        <v>1508</v>
      </c>
      <c r="N47" s="19">
        <v>2</v>
      </c>
      <c r="O47" s="19">
        <v>9</v>
      </c>
      <c r="P47" s="19">
        <v>0</v>
      </c>
      <c r="Q47" s="19">
        <v>0</v>
      </c>
      <c r="R47" s="19">
        <v>0</v>
      </c>
      <c r="S47" s="19">
        <v>4</v>
      </c>
      <c r="T47" s="19">
        <v>17</v>
      </c>
      <c r="U47" s="19">
        <v>1577</v>
      </c>
      <c r="V47" s="19">
        <v>14</v>
      </c>
      <c r="W47" s="19">
        <v>30</v>
      </c>
      <c r="X47" s="19">
        <v>0</v>
      </c>
      <c r="Y47" s="19">
        <v>1520</v>
      </c>
      <c r="Z47" s="19">
        <v>761</v>
      </c>
      <c r="AA47" s="19">
        <v>513</v>
      </c>
      <c r="AB47" s="19">
        <v>0</v>
      </c>
      <c r="AC47" s="19">
        <v>0</v>
      </c>
      <c r="AD47" s="19">
        <v>0</v>
      </c>
      <c r="AE47" s="19">
        <v>536</v>
      </c>
      <c r="AF47" s="19">
        <v>213</v>
      </c>
      <c r="AG47" s="19">
        <v>58</v>
      </c>
      <c r="AH47" s="19">
        <v>0</v>
      </c>
      <c r="AI47" s="19">
        <v>0</v>
      </c>
      <c r="AJ47" s="19">
        <v>0</v>
      </c>
      <c r="AK47" s="19">
        <v>57</v>
      </c>
      <c r="AL47" s="19">
        <v>8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1</v>
      </c>
      <c r="AT47" s="19">
        <v>0</v>
      </c>
      <c r="AU47" s="19">
        <v>0</v>
      </c>
      <c r="AV47" s="19">
        <v>0</v>
      </c>
      <c r="AW47" s="19">
        <v>1</v>
      </c>
      <c r="AX47" s="19">
        <v>9</v>
      </c>
    </row>
    <row r="48" spans="2:50" ht="20.100000000000001" customHeight="1" thickBot="1" x14ac:dyDescent="0.25">
      <c r="B48" s="4" t="s">
        <v>233</v>
      </c>
      <c r="C48" s="19">
        <v>15776</v>
      </c>
      <c r="D48" s="19">
        <v>676</v>
      </c>
      <c r="E48" s="19">
        <v>1239</v>
      </c>
      <c r="F48" s="19">
        <v>53</v>
      </c>
      <c r="G48" s="19">
        <v>17826</v>
      </c>
      <c r="H48" s="19">
        <v>3654</v>
      </c>
      <c r="I48" s="19">
        <v>3472</v>
      </c>
      <c r="J48" s="19">
        <v>408</v>
      </c>
      <c r="K48" s="19">
        <v>46</v>
      </c>
      <c r="L48" s="19">
        <v>0</v>
      </c>
      <c r="M48" s="19">
        <v>3909</v>
      </c>
      <c r="N48" s="19">
        <v>47</v>
      </c>
      <c r="O48" s="19">
        <v>25</v>
      </c>
      <c r="P48" s="19">
        <v>0</v>
      </c>
      <c r="Q48" s="19">
        <v>0</v>
      </c>
      <c r="R48" s="19">
        <v>3</v>
      </c>
      <c r="S48" s="19">
        <v>39</v>
      </c>
      <c r="T48" s="19">
        <v>34</v>
      </c>
      <c r="U48" s="19">
        <v>9697</v>
      </c>
      <c r="V48" s="19">
        <v>257</v>
      </c>
      <c r="W48" s="19">
        <v>1193</v>
      </c>
      <c r="X48" s="19">
        <v>37</v>
      </c>
      <c r="Y48" s="19">
        <v>11166</v>
      </c>
      <c r="Z48" s="19">
        <v>2325</v>
      </c>
      <c r="AA48" s="19">
        <v>1834</v>
      </c>
      <c r="AB48" s="19">
        <v>0</v>
      </c>
      <c r="AC48" s="19">
        <v>0</v>
      </c>
      <c r="AD48" s="19">
        <v>11</v>
      </c>
      <c r="AE48" s="19">
        <v>1911</v>
      </c>
      <c r="AF48" s="19">
        <v>1140</v>
      </c>
      <c r="AG48" s="19">
        <v>736</v>
      </c>
      <c r="AH48" s="19">
        <v>11</v>
      </c>
      <c r="AI48" s="19">
        <v>0</v>
      </c>
      <c r="AJ48" s="19">
        <v>0</v>
      </c>
      <c r="AK48" s="19">
        <v>789</v>
      </c>
      <c r="AL48" s="19">
        <v>92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12</v>
      </c>
      <c r="AT48" s="19">
        <v>0</v>
      </c>
      <c r="AU48" s="19">
        <v>0</v>
      </c>
      <c r="AV48" s="19">
        <v>2</v>
      </c>
      <c r="AW48" s="19">
        <v>12</v>
      </c>
      <c r="AX48" s="19">
        <v>16</v>
      </c>
    </row>
    <row r="49" spans="2:50" ht="20.100000000000001" customHeight="1" thickBot="1" x14ac:dyDescent="0.25">
      <c r="B49" s="4" t="s">
        <v>234</v>
      </c>
      <c r="C49" s="19">
        <v>2167</v>
      </c>
      <c r="D49" s="19">
        <v>366</v>
      </c>
      <c r="E49" s="19">
        <v>57</v>
      </c>
      <c r="F49" s="19">
        <v>22</v>
      </c>
      <c r="G49" s="19">
        <v>2343</v>
      </c>
      <c r="H49" s="19">
        <v>1392</v>
      </c>
      <c r="I49" s="19">
        <v>510</v>
      </c>
      <c r="J49" s="19">
        <v>53</v>
      </c>
      <c r="K49" s="19">
        <v>1</v>
      </c>
      <c r="L49" s="19">
        <v>1</v>
      </c>
      <c r="M49" s="19">
        <v>564</v>
      </c>
      <c r="N49" s="19">
        <v>9</v>
      </c>
      <c r="O49" s="19">
        <v>2</v>
      </c>
      <c r="P49" s="19">
        <v>0</v>
      </c>
      <c r="Q49" s="19">
        <v>0</v>
      </c>
      <c r="R49" s="19">
        <v>0</v>
      </c>
      <c r="S49" s="19">
        <v>4</v>
      </c>
      <c r="T49" s="19">
        <v>3</v>
      </c>
      <c r="U49" s="19">
        <v>1240</v>
      </c>
      <c r="V49" s="19">
        <v>313</v>
      </c>
      <c r="W49" s="19">
        <v>56</v>
      </c>
      <c r="X49" s="19">
        <v>14</v>
      </c>
      <c r="Y49" s="19">
        <v>1406</v>
      </c>
      <c r="Z49" s="19">
        <v>970</v>
      </c>
      <c r="AA49" s="19">
        <v>350</v>
      </c>
      <c r="AB49" s="19">
        <v>0</v>
      </c>
      <c r="AC49" s="19">
        <v>0</v>
      </c>
      <c r="AD49" s="19">
        <v>7</v>
      </c>
      <c r="AE49" s="19">
        <v>310</v>
      </c>
      <c r="AF49" s="19">
        <v>394</v>
      </c>
      <c r="AG49" s="19">
        <v>64</v>
      </c>
      <c r="AH49" s="19">
        <v>0</v>
      </c>
      <c r="AI49" s="19">
        <v>0</v>
      </c>
      <c r="AJ49" s="19">
        <v>0</v>
      </c>
      <c r="AK49" s="19">
        <v>59</v>
      </c>
      <c r="AL49" s="19">
        <v>15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1</v>
      </c>
      <c r="AT49" s="19">
        <v>0</v>
      </c>
      <c r="AU49" s="19">
        <v>0</v>
      </c>
      <c r="AV49" s="19">
        <v>0</v>
      </c>
      <c r="AW49" s="19">
        <v>0</v>
      </c>
      <c r="AX49" s="19">
        <v>1</v>
      </c>
    </row>
    <row r="50" spans="2:50" ht="20.100000000000001" customHeight="1" thickBot="1" x14ac:dyDescent="0.25">
      <c r="B50" s="4" t="s">
        <v>235</v>
      </c>
      <c r="C50" s="19">
        <v>1504</v>
      </c>
      <c r="D50" s="19">
        <v>415</v>
      </c>
      <c r="E50" s="19">
        <v>66</v>
      </c>
      <c r="F50" s="19">
        <v>4</v>
      </c>
      <c r="G50" s="19">
        <v>1868</v>
      </c>
      <c r="H50" s="19">
        <v>314</v>
      </c>
      <c r="I50" s="19">
        <v>583</v>
      </c>
      <c r="J50" s="19">
        <v>225</v>
      </c>
      <c r="K50" s="19">
        <v>0</v>
      </c>
      <c r="L50" s="19">
        <v>0</v>
      </c>
      <c r="M50" s="19">
        <v>806</v>
      </c>
      <c r="N50" s="19">
        <v>5</v>
      </c>
      <c r="O50" s="19">
        <v>1</v>
      </c>
      <c r="P50" s="19">
        <v>0</v>
      </c>
      <c r="Q50" s="19">
        <v>0</v>
      </c>
      <c r="R50" s="19">
        <v>0</v>
      </c>
      <c r="S50" s="19">
        <v>6</v>
      </c>
      <c r="T50" s="19">
        <v>1</v>
      </c>
      <c r="U50" s="19">
        <v>537</v>
      </c>
      <c r="V50" s="19">
        <v>190</v>
      </c>
      <c r="W50" s="19">
        <v>66</v>
      </c>
      <c r="X50" s="19">
        <v>3</v>
      </c>
      <c r="Y50" s="19">
        <v>685</v>
      </c>
      <c r="Z50" s="19">
        <v>226</v>
      </c>
      <c r="AA50" s="19">
        <v>346</v>
      </c>
      <c r="AB50" s="19">
        <v>0</v>
      </c>
      <c r="AC50" s="19">
        <v>0</v>
      </c>
      <c r="AD50" s="19">
        <v>1</v>
      </c>
      <c r="AE50" s="19">
        <v>340</v>
      </c>
      <c r="AF50" s="19">
        <v>76</v>
      </c>
      <c r="AG50" s="19">
        <v>36</v>
      </c>
      <c r="AH50" s="19">
        <v>0</v>
      </c>
      <c r="AI50" s="19">
        <v>0</v>
      </c>
      <c r="AJ50" s="19">
        <v>0</v>
      </c>
      <c r="AK50" s="19">
        <v>31</v>
      </c>
      <c r="AL50" s="19">
        <v>5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1</v>
      </c>
      <c r="AT50" s="19">
        <v>0</v>
      </c>
      <c r="AU50" s="19">
        <v>0</v>
      </c>
      <c r="AV50" s="19">
        <v>0</v>
      </c>
      <c r="AW50" s="19">
        <v>0</v>
      </c>
      <c r="AX50" s="19">
        <v>1</v>
      </c>
    </row>
    <row r="51" spans="2:50" ht="20.100000000000001" customHeight="1" thickBot="1" x14ac:dyDescent="0.25">
      <c r="B51" s="4" t="s">
        <v>236</v>
      </c>
      <c r="C51" s="19">
        <v>3835</v>
      </c>
      <c r="D51" s="19">
        <v>768</v>
      </c>
      <c r="E51" s="19">
        <v>28</v>
      </c>
      <c r="F51" s="19">
        <v>3</v>
      </c>
      <c r="G51" s="19">
        <v>4218</v>
      </c>
      <c r="H51" s="19">
        <v>2825</v>
      </c>
      <c r="I51" s="19">
        <v>1093</v>
      </c>
      <c r="J51" s="19">
        <v>309</v>
      </c>
      <c r="K51" s="19">
        <v>2</v>
      </c>
      <c r="L51" s="19">
        <v>3</v>
      </c>
      <c r="M51" s="19">
        <v>1408</v>
      </c>
      <c r="N51" s="19">
        <v>3</v>
      </c>
      <c r="O51" s="19">
        <v>16</v>
      </c>
      <c r="P51" s="19">
        <v>0</v>
      </c>
      <c r="Q51" s="19">
        <v>0</v>
      </c>
      <c r="R51" s="19">
        <v>0</v>
      </c>
      <c r="S51" s="19">
        <v>9</v>
      </c>
      <c r="T51" s="19">
        <v>12</v>
      </c>
      <c r="U51" s="19">
        <v>1918</v>
      </c>
      <c r="V51" s="19">
        <v>459</v>
      </c>
      <c r="W51" s="19">
        <v>26</v>
      </c>
      <c r="X51" s="19">
        <v>0</v>
      </c>
      <c r="Y51" s="19">
        <v>2058</v>
      </c>
      <c r="Z51" s="19">
        <v>2188</v>
      </c>
      <c r="AA51" s="19">
        <v>680</v>
      </c>
      <c r="AB51" s="19">
        <v>0</v>
      </c>
      <c r="AC51" s="19">
        <v>0</v>
      </c>
      <c r="AD51" s="19">
        <v>0</v>
      </c>
      <c r="AE51" s="19">
        <v>617</v>
      </c>
      <c r="AF51" s="19">
        <v>592</v>
      </c>
      <c r="AG51" s="19">
        <v>123</v>
      </c>
      <c r="AH51" s="19">
        <v>0</v>
      </c>
      <c r="AI51" s="19">
        <v>0</v>
      </c>
      <c r="AJ51" s="19">
        <v>0</v>
      </c>
      <c r="AK51" s="19">
        <v>121</v>
      </c>
      <c r="AL51" s="19">
        <v>18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5</v>
      </c>
      <c r="AT51" s="19">
        <v>0</v>
      </c>
      <c r="AU51" s="19">
        <v>0</v>
      </c>
      <c r="AV51" s="19">
        <v>0</v>
      </c>
      <c r="AW51" s="19">
        <v>5</v>
      </c>
      <c r="AX51" s="19">
        <v>12</v>
      </c>
    </row>
    <row r="52" spans="2:50" ht="20.100000000000001" customHeight="1" thickBot="1" x14ac:dyDescent="0.25">
      <c r="B52" s="4" t="s">
        <v>237</v>
      </c>
      <c r="C52" s="19">
        <v>1031</v>
      </c>
      <c r="D52" s="19">
        <v>116</v>
      </c>
      <c r="E52" s="19">
        <v>8</v>
      </c>
      <c r="F52" s="19">
        <v>1</v>
      </c>
      <c r="G52" s="19">
        <v>1208</v>
      </c>
      <c r="H52" s="19">
        <v>444</v>
      </c>
      <c r="I52" s="19">
        <v>231</v>
      </c>
      <c r="J52" s="19">
        <v>44</v>
      </c>
      <c r="K52" s="19">
        <v>0</v>
      </c>
      <c r="L52" s="19">
        <v>1</v>
      </c>
      <c r="M52" s="19">
        <v>280</v>
      </c>
      <c r="N52" s="19">
        <v>2</v>
      </c>
      <c r="O52" s="19">
        <v>2</v>
      </c>
      <c r="P52" s="19">
        <v>0</v>
      </c>
      <c r="Q52" s="19">
        <v>0</v>
      </c>
      <c r="R52" s="19">
        <v>0</v>
      </c>
      <c r="S52" s="19">
        <v>0</v>
      </c>
      <c r="T52" s="19">
        <v>2</v>
      </c>
      <c r="U52" s="19">
        <v>570</v>
      </c>
      <c r="V52" s="19">
        <v>71</v>
      </c>
      <c r="W52" s="19">
        <v>7</v>
      </c>
      <c r="X52" s="19">
        <v>0</v>
      </c>
      <c r="Y52" s="19">
        <v>665</v>
      </c>
      <c r="Z52" s="19">
        <v>307</v>
      </c>
      <c r="AA52" s="19">
        <v>205</v>
      </c>
      <c r="AB52" s="19">
        <v>0</v>
      </c>
      <c r="AC52" s="19">
        <v>0</v>
      </c>
      <c r="AD52" s="19">
        <v>0</v>
      </c>
      <c r="AE52" s="19">
        <v>238</v>
      </c>
      <c r="AF52" s="19">
        <v>117</v>
      </c>
      <c r="AG52" s="19">
        <v>23</v>
      </c>
      <c r="AH52" s="19">
        <v>1</v>
      </c>
      <c r="AI52" s="19">
        <v>1</v>
      </c>
      <c r="AJ52" s="19">
        <v>0</v>
      </c>
      <c r="AK52" s="19">
        <v>25</v>
      </c>
      <c r="AL52" s="19">
        <v>16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</row>
    <row r="53" spans="2:50" ht="20.100000000000001" customHeight="1" thickBot="1" x14ac:dyDescent="0.25">
      <c r="B53" s="4" t="s">
        <v>238</v>
      </c>
      <c r="C53" s="19">
        <v>1049</v>
      </c>
      <c r="D53" s="19">
        <v>114</v>
      </c>
      <c r="E53" s="19">
        <v>41</v>
      </c>
      <c r="F53" s="19">
        <v>33</v>
      </c>
      <c r="G53" s="19">
        <v>1219</v>
      </c>
      <c r="H53" s="19">
        <v>350</v>
      </c>
      <c r="I53" s="19">
        <v>225</v>
      </c>
      <c r="J53" s="19">
        <v>0</v>
      </c>
      <c r="K53" s="19">
        <v>0</v>
      </c>
      <c r="L53" s="19">
        <v>0</v>
      </c>
      <c r="M53" s="19">
        <v>229</v>
      </c>
      <c r="N53" s="19">
        <v>0</v>
      </c>
      <c r="O53" s="19">
        <v>1</v>
      </c>
      <c r="P53" s="19">
        <v>0</v>
      </c>
      <c r="Q53" s="19">
        <v>0</v>
      </c>
      <c r="R53" s="19">
        <v>0</v>
      </c>
      <c r="S53" s="19">
        <v>2</v>
      </c>
      <c r="T53" s="19">
        <v>1</v>
      </c>
      <c r="U53" s="19">
        <v>567</v>
      </c>
      <c r="V53" s="19">
        <v>113</v>
      </c>
      <c r="W53" s="19">
        <v>41</v>
      </c>
      <c r="X53" s="19">
        <v>19</v>
      </c>
      <c r="Y53" s="19">
        <v>705</v>
      </c>
      <c r="Z53" s="19">
        <v>251</v>
      </c>
      <c r="AA53" s="19">
        <v>192</v>
      </c>
      <c r="AB53" s="19">
        <v>0</v>
      </c>
      <c r="AC53" s="19">
        <v>0</v>
      </c>
      <c r="AD53" s="19">
        <v>14</v>
      </c>
      <c r="AE53" s="19">
        <v>222</v>
      </c>
      <c r="AF53" s="19">
        <v>84</v>
      </c>
      <c r="AG53" s="19">
        <v>64</v>
      </c>
      <c r="AH53" s="19">
        <v>1</v>
      </c>
      <c r="AI53" s="19">
        <v>0</v>
      </c>
      <c r="AJ53" s="19">
        <v>0</v>
      </c>
      <c r="AK53" s="19">
        <v>61</v>
      </c>
      <c r="AL53" s="19">
        <v>14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</row>
    <row r="54" spans="2:50" ht="20.100000000000001" customHeight="1" thickBot="1" x14ac:dyDescent="0.25">
      <c r="B54" s="4" t="s">
        <v>239</v>
      </c>
      <c r="C54" s="19">
        <v>2892</v>
      </c>
      <c r="D54" s="19">
        <v>605</v>
      </c>
      <c r="E54" s="19">
        <v>122</v>
      </c>
      <c r="F54" s="19">
        <v>4</v>
      </c>
      <c r="G54" s="19">
        <v>3713</v>
      </c>
      <c r="H54" s="19">
        <v>849</v>
      </c>
      <c r="I54" s="19">
        <v>848</v>
      </c>
      <c r="J54" s="19">
        <v>195</v>
      </c>
      <c r="K54" s="19">
        <v>16</v>
      </c>
      <c r="L54" s="19">
        <v>1</v>
      </c>
      <c r="M54" s="19">
        <v>1081</v>
      </c>
      <c r="N54" s="19">
        <v>13</v>
      </c>
      <c r="O54" s="19">
        <v>4</v>
      </c>
      <c r="P54" s="19">
        <v>0</v>
      </c>
      <c r="Q54" s="19">
        <v>0</v>
      </c>
      <c r="R54" s="19">
        <v>0</v>
      </c>
      <c r="S54" s="19">
        <v>2</v>
      </c>
      <c r="T54" s="19">
        <v>5</v>
      </c>
      <c r="U54" s="19">
        <v>1523</v>
      </c>
      <c r="V54" s="19">
        <v>410</v>
      </c>
      <c r="W54" s="19">
        <v>106</v>
      </c>
      <c r="X54" s="19">
        <v>2</v>
      </c>
      <c r="Y54" s="19">
        <v>2044</v>
      </c>
      <c r="Z54" s="19">
        <v>625</v>
      </c>
      <c r="AA54" s="19">
        <v>420</v>
      </c>
      <c r="AB54" s="19">
        <v>0</v>
      </c>
      <c r="AC54" s="19">
        <v>0</v>
      </c>
      <c r="AD54" s="19">
        <v>1</v>
      </c>
      <c r="AE54" s="19">
        <v>492</v>
      </c>
      <c r="AF54" s="19">
        <v>172</v>
      </c>
      <c r="AG54" s="19">
        <v>96</v>
      </c>
      <c r="AH54" s="19">
        <v>0</v>
      </c>
      <c r="AI54" s="19">
        <v>0</v>
      </c>
      <c r="AJ54" s="19">
        <v>0</v>
      </c>
      <c r="AK54" s="19">
        <v>93</v>
      </c>
      <c r="AL54" s="19">
        <v>32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1</v>
      </c>
      <c r="AT54" s="19">
        <v>0</v>
      </c>
      <c r="AU54" s="19">
        <v>0</v>
      </c>
      <c r="AV54" s="19">
        <v>0</v>
      </c>
      <c r="AW54" s="19">
        <v>1</v>
      </c>
      <c r="AX54" s="19">
        <v>2</v>
      </c>
    </row>
    <row r="55" spans="2:50" ht="20.100000000000001" customHeight="1" thickBot="1" x14ac:dyDescent="0.25">
      <c r="B55" s="4" t="s">
        <v>240</v>
      </c>
      <c r="C55" s="19">
        <v>36510</v>
      </c>
      <c r="D55" s="19">
        <v>4868</v>
      </c>
      <c r="E55" s="19">
        <v>2346</v>
      </c>
      <c r="F55" s="19">
        <v>486</v>
      </c>
      <c r="G55" s="19">
        <v>43427</v>
      </c>
      <c r="H55" s="19">
        <v>7974</v>
      </c>
      <c r="I55" s="19">
        <v>6409</v>
      </c>
      <c r="J55" s="19">
        <v>1009</v>
      </c>
      <c r="K55" s="19">
        <v>20</v>
      </c>
      <c r="L55" s="19">
        <v>11</v>
      </c>
      <c r="M55" s="19">
        <v>7456</v>
      </c>
      <c r="N55" s="19">
        <v>21</v>
      </c>
      <c r="O55" s="19">
        <v>101</v>
      </c>
      <c r="P55" s="19">
        <v>5</v>
      </c>
      <c r="Q55" s="19">
        <v>1</v>
      </c>
      <c r="R55" s="19">
        <v>14</v>
      </c>
      <c r="S55" s="19">
        <v>138</v>
      </c>
      <c r="T55" s="19">
        <v>62</v>
      </c>
      <c r="U55" s="19">
        <v>23801</v>
      </c>
      <c r="V55" s="19">
        <v>3769</v>
      </c>
      <c r="W55" s="19">
        <v>2310</v>
      </c>
      <c r="X55" s="19">
        <v>382</v>
      </c>
      <c r="Y55" s="19">
        <v>29394</v>
      </c>
      <c r="Z55" s="19">
        <v>5608</v>
      </c>
      <c r="AA55" s="19">
        <v>5605</v>
      </c>
      <c r="AB55" s="19">
        <v>0</v>
      </c>
      <c r="AC55" s="19">
        <v>0</v>
      </c>
      <c r="AD55" s="19">
        <v>75</v>
      </c>
      <c r="AE55" s="19">
        <v>5798</v>
      </c>
      <c r="AF55" s="19">
        <v>2083</v>
      </c>
      <c r="AG55" s="19">
        <v>573</v>
      </c>
      <c r="AH55" s="19">
        <v>82</v>
      </c>
      <c r="AI55" s="19">
        <v>14</v>
      </c>
      <c r="AJ55" s="19">
        <v>4</v>
      </c>
      <c r="AK55" s="19">
        <v>619</v>
      </c>
      <c r="AL55" s="19">
        <v>180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21</v>
      </c>
      <c r="AT55" s="19">
        <v>3</v>
      </c>
      <c r="AU55" s="19">
        <v>1</v>
      </c>
      <c r="AV55" s="19">
        <v>0</v>
      </c>
      <c r="AW55" s="19">
        <v>22</v>
      </c>
      <c r="AX55" s="19">
        <v>20</v>
      </c>
    </row>
    <row r="56" spans="2:50" ht="20.100000000000001" customHeight="1" thickBot="1" x14ac:dyDescent="0.25">
      <c r="B56" s="4" t="s">
        <v>241</v>
      </c>
      <c r="C56" s="19">
        <v>7831</v>
      </c>
      <c r="D56" s="19">
        <v>1717</v>
      </c>
      <c r="E56" s="19">
        <v>465</v>
      </c>
      <c r="F56" s="19">
        <v>90</v>
      </c>
      <c r="G56" s="19">
        <v>9713</v>
      </c>
      <c r="H56" s="19">
        <v>3089</v>
      </c>
      <c r="I56" s="19">
        <v>3209</v>
      </c>
      <c r="J56" s="19">
        <v>1001</v>
      </c>
      <c r="K56" s="19">
        <v>5</v>
      </c>
      <c r="L56" s="19">
        <v>29</v>
      </c>
      <c r="M56" s="19">
        <v>4242</v>
      </c>
      <c r="N56" s="19">
        <v>7</v>
      </c>
      <c r="O56" s="19">
        <v>30</v>
      </c>
      <c r="P56" s="19">
        <v>0</v>
      </c>
      <c r="Q56" s="19">
        <v>0</v>
      </c>
      <c r="R56" s="19">
        <v>5</v>
      </c>
      <c r="S56" s="19">
        <v>33</v>
      </c>
      <c r="T56" s="19">
        <v>32</v>
      </c>
      <c r="U56" s="19">
        <v>3292</v>
      </c>
      <c r="V56" s="19">
        <v>710</v>
      </c>
      <c r="W56" s="19">
        <v>460</v>
      </c>
      <c r="X56" s="19">
        <v>31</v>
      </c>
      <c r="Y56" s="19">
        <v>4209</v>
      </c>
      <c r="Z56" s="19">
        <v>2518</v>
      </c>
      <c r="AA56" s="19">
        <v>1008</v>
      </c>
      <c r="AB56" s="19">
        <v>0</v>
      </c>
      <c r="AC56" s="19">
        <v>0</v>
      </c>
      <c r="AD56" s="19">
        <v>17</v>
      </c>
      <c r="AE56" s="19">
        <v>955</v>
      </c>
      <c r="AF56" s="19">
        <v>467</v>
      </c>
      <c r="AG56" s="19">
        <v>286</v>
      </c>
      <c r="AH56" s="19">
        <v>6</v>
      </c>
      <c r="AI56" s="19">
        <v>0</v>
      </c>
      <c r="AJ56" s="19">
        <v>8</v>
      </c>
      <c r="AK56" s="19">
        <v>271</v>
      </c>
      <c r="AL56" s="19">
        <v>60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6</v>
      </c>
      <c r="AT56" s="19">
        <v>0</v>
      </c>
      <c r="AU56" s="19">
        <v>0</v>
      </c>
      <c r="AV56" s="19">
        <v>0</v>
      </c>
      <c r="AW56" s="19">
        <v>3</v>
      </c>
      <c r="AX56" s="19">
        <v>5</v>
      </c>
    </row>
    <row r="57" spans="2:50" ht="20.100000000000001" customHeight="1" thickBot="1" x14ac:dyDescent="0.25">
      <c r="B57" s="4" t="s">
        <v>242</v>
      </c>
      <c r="C57" s="19">
        <v>4277</v>
      </c>
      <c r="D57" s="19">
        <v>115</v>
      </c>
      <c r="E57" s="19">
        <v>196</v>
      </c>
      <c r="F57" s="19">
        <v>13</v>
      </c>
      <c r="G57" s="19">
        <v>4211</v>
      </c>
      <c r="H57" s="19">
        <v>1176</v>
      </c>
      <c r="I57" s="19">
        <v>603</v>
      </c>
      <c r="J57" s="19">
        <v>1</v>
      </c>
      <c r="K57" s="19">
        <v>0</v>
      </c>
      <c r="L57" s="19">
        <v>0</v>
      </c>
      <c r="M57" s="19">
        <v>604</v>
      </c>
      <c r="N57" s="19">
        <v>5</v>
      </c>
      <c r="O57" s="19">
        <v>21</v>
      </c>
      <c r="P57" s="19">
        <v>0</v>
      </c>
      <c r="Q57" s="19">
        <v>0</v>
      </c>
      <c r="R57" s="19">
        <v>0</v>
      </c>
      <c r="S57" s="19">
        <v>22</v>
      </c>
      <c r="T57" s="19">
        <v>12</v>
      </c>
      <c r="U57" s="19">
        <v>3253</v>
      </c>
      <c r="V57" s="19">
        <v>114</v>
      </c>
      <c r="W57" s="19">
        <v>196</v>
      </c>
      <c r="X57" s="19">
        <v>9</v>
      </c>
      <c r="Y57" s="19">
        <v>3102</v>
      </c>
      <c r="Z57" s="19">
        <v>1031</v>
      </c>
      <c r="AA57" s="19">
        <v>354</v>
      </c>
      <c r="AB57" s="19">
        <v>0</v>
      </c>
      <c r="AC57" s="19">
        <v>0</v>
      </c>
      <c r="AD57" s="19">
        <v>4</v>
      </c>
      <c r="AE57" s="19">
        <v>421</v>
      </c>
      <c r="AF57" s="19">
        <v>119</v>
      </c>
      <c r="AG57" s="19">
        <v>46</v>
      </c>
      <c r="AH57" s="19">
        <v>0</v>
      </c>
      <c r="AI57" s="19">
        <v>0</v>
      </c>
      <c r="AJ57" s="19">
        <v>0</v>
      </c>
      <c r="AK57" s="19">
        <v>62</v>
      </c>
      <c r="AL57" s="19">
        <v>9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</row>
    <row r="58" spans="2:50" ht="20.100000000000001" customHeight="1" thickBot="1" x14ac:dyDescent="0.25">
      <c r="B58" s="4" t="s">
        <v>243</v>
      </c>
      <c r="C58" s="19">
        <v>1470</v>
      </c>
      <c r="D58" s="19">
        <v>182</v>
      </c>
      <c r="E58" s="19">
        <v>32</v>
      </c>
      <c r="F58" s="19">
        <v>0</v>
      </c>
      <c r="G58" s="19">
        <v>1343</v>
      </c>
      <c r="H58" s="19">
        <v>1392</v>
      </c>
      <c r="I58" s="19">
        <v>348</v>
      </c>
      <c r="J58" s="19">
        <v>30</v>
      </c>
      <c r="K58" s="19">
        <v>3</v>
      </c>
      <c r="L58" s="19">
        <v>0</v>
      </c>
      <c r="M58" s="19">
        <v>381</v>
      </c>
      <c r="N58" s="19">
        <v>0</v>
      </c>
      <c r="O58" s="19">
        <v>4</v>
      </c>
      <c r="P58" s="19">
        <v>0</v>
      </c>
      <c r="Q58" s="19">
        <v>0</v>
      </c>
      <c r="R58" s="19">
        <v>0</v>
      </c>
      <c r="S58" s="19">
        <v>4</v>
      </c>
      <c r="T58" s="19">
        <v>3</v>
      </c>
      <c r="U58" s="19">
        <v>963</v>
      </c>
      <c r="V58" s="19">
        <v>152</v>
      </c>
      <c r="W58" s="19">
        <v>29</v>
      </c>
      <c r="X58" s="19">
        <v>0</v>
      </c>
      <c r="Y58" s="19">
        <v>765</v>
      </c>
      <c r="Z58" s="19">
        <v>1303</v>
      </c>
      <c r="AA58" s="19">
        <v>139</v>
      </c>
      <c r="AB58" s="19">
        <v>0</v>
      </c>
      <c r="AC58" s="19">
        <v>0</v>
      </c>
      <c r="AD58" s="19">
        <v>0</v>
      </c>
      <c r="AE58" s="19">
        <v>176</v>
      </c>
      <c r="AF58" s="19">
        <v>85</v>
      </c>
      <c r="AG58" s="19">
        <v>15</v>
      </c>
      <c r="AH58" s="19">
        <v>0</v>
      </c>
      <c r="AI58" s="19">
        <v>0</v>
      </c>
      <c r="AJ58" s="19">
        <v>0</v>
      </c>
      <c r="AK58" s="19">
        <v>17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1</v>
      </c>
      <c r="AT58" s="19">
        <v>0</v>
      </c>
      <c r="AU58" s="19">
        <v>0</v>
      </c>
      <c r="AV58" s="19">
        <v>0</v>
      </c>
      <c r="AW58" s="19">
        <v>0</v>
      </c>
      <c r="AX58" s="19">
        <v>1</v>
      </c>
    </row>
    <row r="59" spans="2:50" ht="20.100000000000001" customHeight="1" thickBot="1" x14ac:dyDescent="0.25">
      <c r="B59" s="4" t="s">
        <v>269</v>
      </c>
      <c r="C59" s="19">
        <v>2645</v>
      </c>
      <c r="D59" s="19">
        <v>173</v>
      </c>
      <c r="E59" s="19">
        <v>43</v>
      </c>
      <c r="F59" s="19">
        <v>3</v>
      </c>
      <c r="G59" s="19">
        <v>2625</v>
      </c>
      <c r="H59" s="19">
        <v>1111</v>
      </c>
      <c r="I59" s="19">
        <v>614</v>
      </c>
      <c r="J59" s="19">
        <v>18</v>
      </c>
      <c r="K59" s="19">
        <v>0</v>
      </c>
      <c r="L59" s="19">
        <v>0</v>
      </c>
      <c r="M59" s="19">
        <v>629</v>
      </c>
      <c r="N59" s="19">
        <v>3</v>
      </c>
      <c r="O59" s="19">
        <v>9</v>
      </c>
      <c r="P59" s="19">
        <v>1</v>
      </c>
      <c r="Q59" s="19">
        <v>0</v>
      </c>
      <c r="R59" s="19">
        <v>0</v>
      </c>
      <c r="S59" s="19">
        <v>7</v>
      </c>
      <c r="T59" s="19">
        <v>7</v>
      </c>
      <c r="U59" s="19">
        <v>1458</v>
      </c>
      <c r="V59" s="19">
        <v>154</v>
      </c>
      <c r="W59" s="19">
        <v>43</v>
      </c>
      <c r="X59" s="19">
        <v>0</v>
      </c>
      <c r="Y59" s="19">
        <v>1436</v>
      </c>
      <c r="Z59" s="19">
        <v>967</v>
      </c>
      <c r="AA59" s="19">
        <v>528</v>
      </c>
      <c r="AB59" s="19">
        <v>0</v>
      </c>
      <c r="AC59" s="19">
        <v>0</v>
      </c>
      <c r="AD59" s="19">
        <v>3</v>
      </c>
      <c r="AE59" s="19">
        <v>519</v>
      </c>
      <c r="AF59" s="19">
        <v>123</v>
      </c>
      <c r="AG59" s="19">
        <v>36</v>
      </c>
      <c r="AH59" s="19">
        <v>0</v>
      </c>
      <c r="AI59" s="19">
        <v>0</v>
      </c>
      <c r="AJ59" s="19">
        <v>0</v>
      </c>
      <c r="AK59" s="19">
        <v>34</v>
      </c>
      <c r="AL59" s="19">
        <v>11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</row>
    <row r="60" spans="2:50" ht="20.100000000000001" customHeight="1" thickBot="1" x14ac:dyDescent="0.25">
      <c r="B60" s="4" t="s">
        <v>245</v>
      </c>
      <c r="C60" s="19">
        <v>4150</v>
      </c>
      <c r="D60" s="19">
        <v>571</v>
      </c>
      <c r="E60" s="19">
        <v>190</v>
      </c>
      <c r="F60" s="19">
        <v>20</v>
      </c>
      <c r="G60" s="19">
        <v>5154</v>
      </c>
      <c r="H60" s="19">
        <v>1153</v>
      </c>
      <c r="I60" s="19">
        <v>1361</v>
      </c>
      <c r="J60" s="19">
        <v>323</v>
      </c>
      <c r="K60" s="19">
        <v>15</v>
      </c>
      <c r="L60" s="19">
        <v>2</v>
      </c>
      <c r="M60" s="19">
        <v>1717</v>
      </c>
      <c r="N60" s="19">
        <v>4</v>
      </c>
      <c r="O60" s="19">
        <v>17</v>
      </c>
      <c r="P60" s="19">
        <v>0</v>
      </c>
      <c r="Q60" s="19">
        <v>0</v>
      </c>
      <c r="R60" s="19">
        <v>1</v>
      </c>
      <c r="S60" s="19">
        <v>22</v>
      </c>
      <c r="T60" s="19">
        <v>11</v>
      </c>
      <c r="U60" s="19">
        <v>1797</v>
      </c>
      <c r="V60" s="19">
        <v>241</v>
      </c>
      <c r="W60" s="19">
        <v>174</v>
      </c>
      <c r="X60" s="19">
        <v>14</v>
      </c>
      <c r="Y60" s="19">
        <v>2348</v>
      </c>
      <c r="Z60" s="19">
        <v>804</v>
      </c>
      <c r="AA60" s="19">
        <v>778</v>
      </c>
      <c r="AB60" s="19">
        <v>0</v>
      </c>
      <c r="AC60" s="19">
        <v>0</v>
      </c>
      <c r="AD60" s="19">
        <v>0</v>
      </c>
      <c r="AE60" s="19">
        <v>855</v>
      </c>
      <c r="AF60" s="19">
        <v>319</v>
      </c>
      <c r="AG60" s="19">
        <v>197</v>
      </c>
      <c r="AH60" s="19">
        <v>7</v>
      </c>
      <c r="AI60" s="19">
        <v>1</v>
      </c>
      <c r="AJ60" s="19">
        <v>3</v>
      </c>
      <c r="AK60" s="19">
        <v>211</v>
      </c>
      <c r="AL60" s="19">
        <v>15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1</v>
      </c>
      <c r="AX60" s="19">
        <v>0</v>
      </c>
    </row>
    <row r="61" spans="2:50" ht="20.100000000000001" customHeight="1" thickBot="1" x14ac:dyDescent="0.25">
      <c r="B61" s="4" t="s">
        <v>246</v>
      </c>
      <c r="C61" s="19">
        <v>1347</v>
      </c>
      <c r="D61" s="19">
        <v>250</v>
      </c>
      <c r="E61" s="19">
        <v>1</v>
      </c>
      <c r="F61" s="19">
        <v>8</v>
      </c>
      <c r="G61" s="19">
        <v>1471</v>
      </c>
      <c r="H61" s="19">
        <v>675</v>
      </c>
      <c r="I61" s="19">
        <v>609</v>
      </c>
      <c r="J61" s="19">
        <v>101</v>
      </c>
      <c r="K61" s="19">
        <v>0</v>
      </c>
      <c r="L61" s="19">
        <v>1</v>
      </c>
      <c r="M61" s="19">
        <v>708</v>
      </c>
      <c r="N61" s="19">
        <v>3</v>
      </c>
      <c r="O61" s="19">
        <v>9</v>
      </c>
      <c r="P61" s="19">
        <v>0</v>
      </c>
      <c r="Q61" s="19">
        <v>0</v>
      </c>
      <c r="R61" s="19">
        <v>0</v>
      </c>
      <c r="S61" s="19">
        <v>3</v>
      </c>
      <c r="T61" s="19">
        <v>11</v>
      </c>
      <c r="U61" s="19">
        <v>390</v>
      </c>
      <c r="V61" s="19">
        <v>149</v>
      </c>
      <c r="W61" s="19">
        <v>1</v>
      </c>
      <c r="X61" s="19">
        <v>6</v>
      </c>
      <c r="Y61" s="19">
        <v>423</v>
      </c>
      <c r="Z61" s="19">
        <v>484</v>
      </c>
      <c r="AA61" s="19">
        <v>321</v>
      </c>
      <c r="AB61" s="19">
        <v>0</v>
      </c>
      <c r="AC61" s="19">
        <v>0</v>
      </c>
      <c r="AD61" s="19">
        <v>1</v>
      </c>
      <c r="AE61" s="19">
        <v>318</v>
      </c>
      <c r="AF61" s="19">
        <v>176</v>
      </c>
      <c r="AG61" s="19">
        <v>16</v>
      </c>
      <c r="AH61" s="19">
        <v>0</v>
      </c>
      <c r="AI61" s="19">
        <v>0</v>
      </c>
      <c r="AJ61" s="19">
        <v>0</v>
      </c>
      <c r="AK61" s="19">
        <v>18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2</v>
      </c>
      <c r="AT61" s="19">
        <v>0</v>
      </c>
      <c r="AU61" s="19">
        <v>0</v>
      </c>
      <c r="AV61" s="19">
        <v>0</v>
      </c>
      <c r="AW61" s="19">
        <v>1</v>
      </c>
      <c r="AX61" s="19">
        <v>1</v>
      </c>
    </row>
    <row r="62" spans="2:50" ht="20.100000000000001" customHeight="1" thickBot="1" x14ac:dyDescent="0.25">
      <c r="B62" s="7" t="s">
        <v>22</v>
      </c>
      <c r="C62" s="9">
        <f>SUM(C12:C61)</f>
        <v>226229</v>
      </c>
      <c r="D62" s="9">
        <f t="shared" ref="D62:AX62" si="0">SUM(D12:D61)</f>
        <v>30019</v>
      </c>
      <c r="E62" s="9">
        <f t="shared" si="0"/>
        <v>12783</v>
      </c>
      <c r="F62" s="9">
        <f t="shared" si="0"/>
        <v>1492</v>
      </c>
      <c r="G62" s="9">
        <f t="shared" si="0"/>
        <v>263864</v>
      </c>
      <c r="H62" s="9">
        <f t="shared" si="0"/>
        <v>70207</v>
      </c>
      <c r="I62" s="9">
        <f t="shared" si="0"/>
        <v>66562</v>
      </c>
      <c r="J62" s="9">
        <f t="shared" si="0"/>
        <v>10795</v>
      </c>
      <c r="K62" s="9">
        <f t="shared" si="0"/>
        <v>422</v>
      </c>
      <c r="L62" s="9">
        <f t="shared" si="0"/>
        <v>134</v>
      </c>
      <c r="M62" s="9">
        <f t="shared" si="0"/>
        <v>77828</v>
      </c>
      <c r="N62" s="9">
        <f t="shared" si="0"/>
        <v>566</v>
      </c>
      <c r="O62" s="9">
        <f t="shared" si="0"/>
        <v>818</v>
      </c>
      <c r="P62" s="9">
        <f t="shared" si="0"/>
        <v>6</v>
      </c>
      <c r="Q62" s="9">
        <f t="shared" si="0"/>
        <v>1</v>
      </c>
      <c r="R62" s="9">
        <f t="shared" si="0"/>
        <v>40</v>
      </c>
      <c r="S62" s="9">
        <f t="shared" si="0"/>
        <v>827</v>
      </c>
      <c r="T62" s="9">
        <f t="shared" si="0"/>
        <v>654</v>
      </c>
      <c r="U62" s="9">
        <f t="shared" si="0"/>
        <v>115416</v>
      </c>
      <c r="V62" s="9">
        <f t="shared" si="0"/>
        <v>19033</v>
      </c>
      <c r="W62" s="9">
        <f t="shared" si="0"/>
        <v>12309</v>
      </c>
      <c r="X62" s="9">
        <f t="shared" si="0"/>
        <v>940</v>
      </c>
      <c r="Y62" s="9">
        <f t="shared" si="0"/>
        <v>140914</v>
      </c>
      <c r="Z62" s="9">
        <f t="shared" si="0"/>
        <v>50921</v>
      </c>
      <c r="AA62" s="9">
        <f t="shared" si="0"/>
        <v>35998</v>
      </c>
      <c r="AB62" s="9">
        <f t="shared" si="0"/>
        <v>0</v>
      </c>
      <c r="AC62" s="9">
        <f t="shared" si="0"/>
        <v>0</v>
      </c>
      <c r="AD62" s="9">
        <f t="shared" si="0"/>
        <v>350</v>
      </c>
      <c r="AE62" s="9">
        <f t="shared" si="0"/>
        <v>36685</v>
      </c>
      <c r="AF62" s="9">
        <f t="shared" si="0"/>
        <v>16499</v>
      </c>
      <c r="AG62" s="9">
        <f t="shared" si="0"/>
        <v>7310</v>
      </c>
      <c r="AH62" s="9">
        <f t="shared" si="0"/>
        <v>181</v>
      </c>
      <c r="AI62" s="9">
        <f t="shared" si="0"/>
        <v>50</v>
      </c>
      <c r="AJ62" s="9">
        <f t="shared" si="0"/>
        <v>24</v>
      </c>
      <c r="AK62" s="9">
        <f t="shared" si="0"/>
        <v>7483</v>
      </c>
      <c r="AL62" s="9">
        <f t="shared" si="0"/>
        <v>1404</v>
      </c>
      <c r="AM62" s="9">
        <f t="shared" si="0"/>
        <v>0</v>
      </c>
      <c r="AN62" s="9">
        <f t="shared" si="0"/>
        <v>0</v>
      </c>
      <c r="AO62" s="9">
        <f t="shared" si="0"/>
        <v>0</v>
      </c>
      <c r="AP62" s="9">
        <f t="shared" si="0"/>
        <v>0</v>
      </c>
      <c r="AQ62" s="9">
        <f t="shared" si="0"/>
        <v>0</v>
      </c>
      <c r="AR62" s="9">
        <f t="shared" si="0"/>
        <v>0</v>
      </c>
      <c r="AS62" s="9">
        <f t="shared" si="0"/>
        <v>125</v>
      </c>
      <c r="AT62" s="9">
        <f t="shared" si="0"/>
        <v>4</v>
      </c>
      <c r="AU62" s="9">
        <f t="shared" si="0"/>
        <v>1</v>
      </c>
      <c r="AV62" s="9">
        <f t="shared" si="0"/>
        <v>4</v>
      </c>
      <c r="AW62" s="9">
        <f t="shared" si="0"/>
        <v>127</v>
      </c>
      <c r="AX62" s="9">
        <f t="shared" si="0"/>
        <v>163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J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16.375" bestFit="1" customWidth="1"/>
    <col min="6" max="6" width="20.375" bestFit="1" customWidth="1"/>
    <col min="7" max="7" width="14.625" bestFit="1" customWidth="1"/>
    <col min="8" max="8" width="18.875" bestFit="1" customWidth="1"/>
    <col min="9" max="9" width="28.375" bestFit="1" customWidth="1"/>
    <col min="10" max="10" width="19.375" bestFit="1" customWidth="1"/>
    <col min="11" max="11" width="10.875" customWidth="1"/>
    <col min="12" max="12" width="10.75" bestFit="1" customWidth="1"/>
    <col min="13" max="13" width="12.125" bestFit="1" customWidth="1"/>
    <col min="14" max="14" width="16.375" bestFit="1" customWidth="1"/>
    <col min="15" max="15" width="11.5" bestFit="1" customWidth="1"/>
    <col min="16" max="16" width="14.625" bestFit="1" customWidth="1"/>
    <col min="17" max="17" width="18.875" bestFit="1" customWidth="1"/>
    <col min="18" max="18" width="28.375" bestFit="1" customWidth="1"/>
    <col min="19" max="19" width="19.375" bestFit="1" customWidth="1"/>
  </cols>
  <sheetData>
    <row r="9" spans="2:10" ht="41.25" customHeight="1" x14ac:dyDescent="0.2">
      <c r="B9" s="10"/>
      <c r="C9" s="98" t="s">
        <v>288</v>
      </c>
      <c r="D9" s="99"/>
      <c r="E9" s="99"/>
      <c r="F9" s="99"/>
      <c r="G9" s="99"/>
      <c r="H9" s="99"/>
      <c r="I9" s="99"/>
      <c r="J9" s="99"/>
    </row>
    <row r="10" spans="2:10" ht="43.5" thickBot="1" x14ac:dyDescent="0.25">
      <c r="B10" s="24"/>
      <c r="C10" s="22" t="s">
        <v>123</v>
      </c>
      <c r="D10" s="22" t="s">
        <v>124</v>
      </c>
      <c r="E10" s="22" t="s">
        <v>125</v>
      </c>
      <c r="F10" s="22" t="s">
        <v>281</v>
      </c>
      <c r="G10" s="20" t="s">
        <v>278</v>
      </c>
      <c r="H10" s="20" t="s">
        <v>282</v>
      </c>
      <c r="I10" s="20" t="s">
        <v>279</v>
      </c>
      <c r="J10" s="20" t="s">
        <v>280</v>
      </c>
    </row>
    <row r="11" spans="2:10" ht="20.100000000000001" customHeight="1" thickBot="1" x14ac:dyDescent="0.25">
      <c r="B11" s="3" t="s">
        <v>197</v>
      </c>
      <c r="C11" s="64">
        <f>'Relación Víctima_Denunciado '!C11/'Relación Víctima_Denunciado '!$L11</f>
        <v>0.24211356466876971</v>
      </c>
      <c r="D11" s="64">
        <f>'Relación Víctima_Denunciado '!D11/'Relación Víctima_Denunciado '!$L11</f>
        <v>0.17665615141955837</v>
      </c>
      <c r="E11" s="64">
        <f>'Relación Víctima_Denunciado '!E11/'Relación Víctima_Denunciado '!$L11</f>
        <v>0.27050473186119872</v>
      </c>
      <c r="F11" s="64">
        <f>'Relación Víctima_Denunciado '!F11/'Relación Víctima_Denunciado '!$L11</f>
        <v>0.3107255520504732</v>
      </c>
      <c r="G11" s="64">
        <f>IF('Relación Víctima_Denunciado '!$L11=0,"-",'Relación Víctima_Denunciado '!H11/'Relación Víctima_Denunciado '!$L11)</f>
        <v>0</v>
      </c>
      <c r="H11" s="64">
        <f>IF('Relación Víctima_Denunciado '!$L11=0,"-",'Relación Víctima_Denunciado '!I11/'Relación Víctima_Denunciado '!$L11)</f>
        <v>0</v>
      </c>
      <c r="I11" s="64">
        <f>IF('Relación Víctima_Denunciado '!$L11=0,"-",'Relación Víctima_Denunciado '!J11/'Relación Víctima_Denunciado '!$L11)</f>
        <v>0</v>
      </c>
      <c r="J11" s="64">
        <f>IF('Relación Víctima_Denunciado '!$L11=0,"-",'Relación Víctima_Denunciado '!K11/'Relación Víctima_Denunciado '!$L11)</f>
        <v>0</v>
      </c>
    </row>
    <row r="12" spans="2:10" ht="20.100000000000001" customHeight="1" thickBot="1" x14ac:dyDescent="0.25">
      <c r="B12" s="4" t="s">
        <v>198</v>
      </c>
      <c r="C12" s="64">
        <f>'Relación Víctima_Denunciado '!C12/'Relación Víctima_Denunciado '!$L12</f>
        <v>0.17664974619289339</v>
      </c>
      <c r="D12" s="64">
        <f>'Relación Víctima_Denunciado '!D12/'Relación Víctima_Denunciado '!$L12</f>
        <v>9.0355329949238575E-2</v>
      </c>
      <c r="E12" s="64">
        <f>'Relación Víctima_Denunciado '!E12/'Relación Víctima_Denunciado '!$L12</f>
        <v>0.3065989847715736</v>
      </c>
      <c r="F12" s="64">
        <f>'Relación Víctima_Denunciado '!F12/'Relación Víctima_Denunciado '!$L12</f>
        <v>0.40913705583756343</v>
      </c>
      <c r="G12" s="64">
        <f>IF('Relación Víctima_Denunciado '!$L12=0,"-",'Relación Víctima_Denunciado '!H12/'Relación Víctima_Denunciado '!$L12)</f>
        <v>1.6243654822335026E-2</v>
      </c>
      <c r="H12" s="64">
        <f>IF('Relación Víctima_Denunciado '!$L12=0,"-",'Relación Víctima_Denunciado '!I12/'Relación Víctima_Denunciado '!$L12)</f>
        <v>1.0152284263959391E-3</v>
      </c>
      <c r="I12" s="64">
        <f>IF('Relación Víctima_Denunciado '!$L12=0,"-",'Relación Víctima_Denunciado '!J12/'Relación Víctima_Denunciado '!$L12)</f>
        <v>0</v>
      </c>
      <c r="J12" s="64">
        <f>IF('Relación Víctima_Denunciado '!$L12=0,"-",'Relación Víctima_Denunciado '!K12/'Relación Víctima_Denunciado '!$L12)</f>
        <v>0</v>
      </c>
    </row>
    <row r="13" spans="2:10" ht="20.100000000000001" customHeight="1" thickBot="1" x14ac:dyDescent="0.25">
      <c r="B13" s="4" t="s">
        <v>199</v>
      </c>
      <c r="C13" s="64">
        <f>'Relación Víctima_Denunciado '!C13/'Relación Víctima_Denunciado '!$L13</f>
        <v>0.16268980477223427</v>
      </c>
      <c r="D13" s="64">
        <f>'Relación Víctima_Denunciado '!D13/'Relación Víctima_Denunciado '!$L13</f>
        <v>0.10629067245119306</v>
      </c>
      <c r="E13" s="64">
        <f>'Relación Víctima_Denunciado '!E13/'Relación Víctima_Denunciado '!$L13</f>
        <v>0.210412147505423</v>
      </c>
      <c r="F13" s="64">
        <f>'Relación Víctima_Denunciado '!F13/'Relación Víctima_Denunciado '!$L13</f>
        <v>0.50976138828633411</v>
      </c>
      <c r="G13" s="64">
        <f>IF('Relación Víctima_Denunciado '!$L13=0,"-",'Relación Víctima_Denunciado '!H13/'Relación Víctima_Denunciado '!$L13)</f>
        <v>0</v>
      </c>
      <c r="H13" s="64">
        <f>IF('Relación Víctima_Denunciado '!$L13=0,"-",'Relación Víctima_Denunciado '!I13/'Relación Víctima_Denunciado '!$L13)</f>
        <v>2.1691973969631237E-3</v>
      </c>
      <c r="I13" s="64">
        <f>IF('Relación Víctima_Denunciado '!$L13=0,"-",'Relación Víctima_Denunciado '!J13/'Relación Víctima_Denunciado '!$L13)</f>
        <v>0</v>
      </c>
      <c r="J13" s="64">
        <f>IF('Relación Víctima_Denunciado '!$L13=0,"-",'Relación Víctima_Denunciado '!K13/'Relación Víctima_Denunciado '!$L13)</f>
        <v>8.6767895878524948E-3</v>
      </c>
    </row>
    <row r="14" spans="2:10" ht="20.100000000000001" customHeight="1" thickBot="1" x14ac:dyDescent="0.25">
      <c r="B14" s="4" t="s">
        <v>200</v>
      </c>
      <c r="C14" s="64">
        <f>'Relación Víctima_Denunciado '!C14/'Relación Víctima_Denunciado '!$L14</f>
        <v>0.17263157894736841</v>
      </c>
      <c r="D14" s="64">
        <f>'Relación Víctima_Denunciado '!D14/'Relación Víctima_Denunciado '!$L14</f>
        <v>7.6842105263157892E-2</v>
      </c>
      <c r="E14" s="64">
        <f>'Relación Víctima_Denunciado '!E14/'Relación Víctima_Denunciado '!$L14</f>
        <v>0.31157894736842107</v>
      </c>
      <c r="F14" s="64">
        <f>'Relación Víctima_Denunciado '!F14/'Relación Víctima_Denunciado '!$L14</f>
        <v>0.43263157894736842</v>
      </c>
      <c r="G14" s="64">
        <f>IF('Relación Víctima_Denunciado '!$L14=0,"-",'Relación Víctima_Denunciado '!H14/'Relación Víctima_Denunciado '!$L14)</f>
        <v>4.2105263157894736E-3</v>
      </c>
      <c r="H14" s="64">
        <f>IF('Relación Víctima_Denunciado '!$L14=0,"-",'Relación Víctima_Denunciado '!I14/'Relación Víctima_Denunciado '!$L14)</f>
        <v>2.1052631578947368E-3</v>
      </c>
      <c r="I14" s="64">
        <f>IF('Relación Víctima_Denunciado '!$L14=0,"-",'Relación Víctima_Denunciado '!J14/'Relación Víctima_Denunciado '!$L14)</f>
        <v>0</v>
      </c>
      <c r="J14" s="64">
        <f>IF('Relación Víctima_Denunciado '!$L14=0,"-",'Relación Víctima_Denunciado '!K14/'Relación Víctima_Denunciado '!$L14)</f>
        <v>0</v>
      </c>
    </row>
    <row r="15" spans="2:10" ht="20.100000000000001" customHeight="1" thickBot="1" x14ac:dyDescent="0.25">
      <c r="B15" s="4" t="s">
        <v>201</v>
      </c>
      <c r="C15" s="64">
        <f>'Relación Víctima_Denunciado '!C15/'Relación Víctima_Denunciado '!$L15</f>
        <v>9.7643097643097643E-2</v>
      </c>
      <c r="D15" s="64">
        <f>'Relación Víctima_Denunciado '!D15/'Relación Víctima_Denunciado '!$L15</f>
        <v>0.1835016835016835</v>
      </c>
      <c r="E15" s="64">
        <f>'Relación Víctima_Denunciado '!E15/'Relación Víctima_Denunciado '!$L15</f>
        <v>9.9326599326599332E-2</v>
      </c>
      <c r="F15" s="64">
        <f>'Relación Víctima_Denunciado '!F15/'Relación Víctima_Denunciado '!$L15</f>
        <v>0.61952861952861948</v>
      </c>
      <c r="G15" s="64">
        <f>IF('Relación Víctima_Denunciado '!$L15=0,"-",'Relación Víctima_Denunciado '!H15/'Relación Víctima_Denunciado '!$L15)</f>
        <v>0</v>
      </c>
      <c r="H15" s="64">
        <f>IF('Relación Víctima_Denunciado '!$L15=0,"-",'Relación Víctima_Denunciado '!I15/'Relación Víctima_Denunciado '!$L15)</f>
        <v>0</v>
      </c>
      <c r="I15" s="64">
        <f>IF('Relación Víctima_Denunciado '!$L15=0,"-",'Relación Víctima_Denunciado '!J15/'Relación Víctima_Denunciado '!$L15)</f>
        <v>0</v>
      </c>
      <c r="J15" s="64">
        <f>IF('Relación Víctima_Denunciado '!$L15=0,"-",'Relación Víctima_Denunciado '!K15/'Relación Víctima_Denunciado '!$L15)</f>
        <v>0</v>
      </c>
    </row>
    <row r="16" spans="2:10" ht="20.100000000000001" customHeight="1" thickBot="1" x14ac:dyDescent="0.25">
      <c r="B16" s="4" t="s">
        <v>202</v>
      </c>
      <c r="C16" s="64">
        <f>'Relación Víctima_Denunciado '!C16/'Relación Víctima_Denunciado '!$L16</f>
        <v>0.140625</v>
      </c>
      <c r="D16" s="64">
        <f>'Relación Víctima_Denunciado '!D16/'Relación Víctima_Denunciado '!$L16</f>
        <v>0.11383928571428571</v>
      </c>
      <c r="E16" s="64">
        <f>'Relación Víctima_Denunciado '!E16/'Relación Víctima_Denunciado '!$L16</f>
        <v>0.18303571428571427</v>
      </c>
      <c r="F16" s="64">
        <f>'Relación Víctima_Denunciado '!F16/'Relación Víctima_Denunciado '!$L16</f>
        <v>0.5558035714285714</v>
      </c>
      <c r="G16" s="64">
        <f>IF('Relación Víctima_Denunciado '!$L16=0,"-",'Relación Víctima_Denunciado '!H16/'Relación Víctima_Denunciado '!$L16)</f>
        <v>6.6964285714285711E-3</v>
      </c>
      <c r="H16" s="64">
        <f>IF('Relación Víctima_Denunciado '!$L16=0,"-",'Relación Víctima_Denunciado '!I16/'Relación Víctima_Denunciado '!$L16)</f>
        <v>0</v>
      </c>
      <c r="I16" s="64">
        <f>IF('Relación Víctima_Denunciado '!$L16=0,"-",'Relación Víctima_Denunciado '!J16/'Relación Víctima_Denunciado '!$L16)</f>
        <v>0</v>
      </c>
      <c r="J16" s="64">
        <f>IF('Relación Víctima_Denunciado '!$L16=0,"-",'Relación Víctima_Denunciado '!K16/'Relación Víctima_Denunciado '!$L16)</f>
        <v>0</v>
      </c>
    </row>
    <row r="17" spans="2:10" ht="20.100000000000001" customHeight="1" thickBot="1" x14ac:dyDescent="0.25">
      <c r="B17" s="4" t="s">
        <v>203</v>
      </c>
      <c r="C17" s="64">
        <f>'Relación Víctima_Denunciado '!C17/'Relación Víctima_Denunciado '!$L17</f>
        <v>0.14941242305540012</v>
      </c>
      <c r="D17" s="64">
        <f>'Relación Víctima_Denunciado '!D17/'Relación Víctima_Denunciado '!$L17</f>
        <v>0.1225517627308338</v>
      </c>
      <c r="E17" s="64">
        <f>'Relación Víctima_Denunciado '!E17/'Relación Víctima_Denunciado '!$L17</f>
        <v>0.2697257974258534</v>
      </c>
      <c r="F17" s="64">
        <f>'Relación Víctima_Denunciado '!F17/'Relación Víctima_Denunciado '!$L17</f>
        <v>0.43816452154448798</v>
      </c>
      <c r="G17" s="64">
        <f>IF('Relación Víctima_Denunciado '!$L17=0,"-",'Relación Víctima_Denunciado '!H17/'Relación Víctima_Denunciado '!$L17)</f>
        <v>1.0632344711807499E-2</v>
      </c>
      <c r="H17" s="64">
        <f>IF('Relación Víctima_Denunciado '!$L17=0,"-",'Relación Víctima_Denunciado '!I17/'Relación Víctima_Denunciado '!$L17)</f>
        <v>3.3575825405707891E-3</v>
      </c>
      <c r="I17" s="64">
        <f>IF('Relación Víctima_Denunciado '!$L17=0,"-",'Relación Víctima_Denunciado '!J17/'Relación Víctima_Denunciado '!$L17)</f>
        <v>1.1191941801902631E-3</v>
      </c>
      <c r="J17" s="64">
        <f>IF('Relación Víctima_Denunciado '!$L17=0,"-",'Relación Víctima_Denunciado '!K17/'Relación Víctima_Denunciado '!$L17)</f>
        <v>5.0363738108561837E-3</v>
      </c>
    </row>
    <row r="18" spans="2:10" ht="20.100000000000001" customHeight="1" thickBot="1" x14ac:dyDescent="0.25">
      <c r="B18" s="4" t="s">
        <v>204</v>
      </c>
      <c r="C18" s="64">
        <f>'Relación Víctima_Denunciado '!C18/'Relación Víctima_Denunciado '!$L18</f>
        <v>0.11955977988994497</v>
      </c>
      <c r="D18" s="64">
        <f>'Relación Víctima_Denunciado '!D18/'Relación Víctima_Denunciado '!$L18</f>
        <v>9.2046023011505759E-2</v>
      </c>
      <c r="E18" s="64">
        <f>'Relación Víctima_Denunciado '!E18/'Relación Víctima_Denunciado '!$L18</f>
        <v>0.24262131065532766</v>
      </c>
      <c r="F18" s="64">
        <f>'Relación Víctima_Denunciado '!F18/'Relación Víctima_Denunciado '!$L18</f>
        <v>0.54527263631815903</v>
      </c>
      <c r="G18" s="64">
        <f>IF('Relación Víctima_Denunciado '!$L18=0,"-",'Relación Víctima_Denunciado '!H18/'Relación Víctima_Denunciado '!$L18)</f>
        <v>5.0025012506253123E-4</v>
      </c>
      <c r="H18" s="64">
        <f>IF('Relación Víctima_Denunciado '!$L18=0,"-",'Relación Víctima_Denunciado '!I18/'Relación Víctima_Denunciado '!$L18)</f>
        <v>0</v>
      </c>
      <c r="I18" s="64">
        <f>IF('Relación Víctima_Denunciado '!$L18=0,"-",'Relación Víctima_Denunciado '!J18/'Relación Víctima_Denunciado '!$L18)</f>
        <v>0</v>
      </c>
      <c r="J18" s="64">
        <f>IF('Relación Víctima_Denunciado '!$L18=0,"-",'Relación Víctima_Denunciado '!K18/'Relación Víctima_Denunciado '!$L18)</f>
        <v>0</v>
      </c>
    </row>
    <row r="19" spans="2:10" ht="20.100000000000001" customHeight="1" thickBot="1" x14ac:dyDescent="0.25">
      <c r="B19" s="4" t="s">
        <v>205</v>
      </c>
      <c r="C19" s="64">
        <f>'Relación Víctima_Denunciado '!C19/'Relación Víctima_Denunciado '!$L19</f>
        <v>0.20772946859903382</v>
      </c>
      <c r="D19" s="64">
        <f>'Relación Víctima_Denunciado '!D19/'Relación Víctima_Denunciado '!$L19</f>
        <v>0.21739130434782608</v>
      </c>
      <c r="E19" s="64">
        <f>'Relación Víctima_Denunciado '!E19/'Relación Víctima_Denunciado '!$L19</f>
        <v>0.2560386473429952</v>
      </c>
      <c r="F19" s="64">
        <f>'Relación Víctima_Denunciado '!F19/'Relación Víctima_Denunciado '!$L19</f>
        <v>0.29951690821256038</v>
      </c>
      <c r="G19" s="64">
        <f>IF('Relación Víctima_Denunciado '!$L19=0,"-",'Relación Víctima_Denunciado '!H19/'Relación Víctima_Denunciado '!$L19)</f>
        <v>1.932367149758454E-2</v>
      </c>
      <c r="H19" s="64">
        <f>IF('Relación Víctima_Denunciado '!$L19=0,"-",'Relación Víctima_Denunciado '!I19/'Relación Víctima_Denunciado '!$L19)</f>
        <v>0</v>
      </c>
      <c r="I19" s="64">
        <f>IF('Relación Víctima_Denunciado '!$L19=0,"-",'Relación Víctima_Denunciado '!J19/'Relación Víctima_Denunciado '!$L19)</f>
        <v>0</v>
      </c>
      <c r="J19" s="64">
        <f>IF('Relación Víctima_Denunciado '!$L19=0,"-",'Relación Víctima_Denunciado '!K19/'Relación Víctima_Denunciado '!$L19)</f>
        <v>0</v>
      </c>
    </row>
    <row r="20" spans="2:10" ht="20.100000000000001" customHeight="1" thickBot="1" x14ac:dyDescent="0.25">
      <c r="B20" s="4" t="s">
        <v>206</v>
      </c>
      <c r="C20" s="64">
        <f>'Relación Víctima_Denunciado '!C20/'Relación Víctima_Denunciado '!$L20</f>
        <v>0.15625</v>
      </c>
      <c r="D20" s="64">
        <f>'Relación Víctima_Denunciado '!D20/'Relación Víctima_Denunciado '!$L20</f>
        <v>9.375E-2</v>
      </c>
      <c r="E20" s="64">
        <f>'Relación Víctima_Denunciado '!E20/'Relación Víctima_Denunciado '!$L20</f>
        <v>0.21875</v>
      </c>
      <c r="F20" s="64">
        <f>'Relación Víctima_Denunciado '!F20/'Relación Víctima_Denunciado '!$L20</f>
        <v>0.53125</v>
      </c>
      <c r="G20" s="64">
        <f>IF('Relación Víctima_Denunciado '!$L20=0,"-",'Relación Víctima_Denunciado '!H20/'Relación Víctima_Denunciado '!$L20)</f>
        <v>0</v>
      </c>
      <c r="H20" s="64">
        <f>IF('Relación Víctima_Denunciado '!$L20=0,"-",'Relación Víctima_Denunciado '!I20/'Relación Víctima_Denunciado '!$L20)</f>
        <v>0</v>
      </c>
      <c r="I20" s="64">
        <f>IF('Relación Víctima_Denunciado '!$L20=0,"-",'Relación Víctima_Denunciado '!J20/'Relación Víctima_Denunciado '!$L20)</f>
        <v>0</v>
      </c>
      <c r="J20" s="64">
        <f>IF('Relación Víctima_Denunciado '!$L20=0,"-",'Relación Víctima_Denunciado '!K20/'Relación Víctima_Denunciado '!$L20)</f>
        <v>0</v>
      </c>
    </row>
    <row r="21" spans="2:10" ht="20.100000000000001" customHeight="1" thickBot="1" x14ac:dyDescent="0.25">
      <c r="B21" s="4" t="s">
        <v>207</v>
      </c>
      <c r="C21" s="64">
        <f>'Relación Víctima_Denunciado '!C21/'Relación Víctima_Denunciado '!$L21</f>
        <v>0.12137931034482759</v>
      </c>
      <c r="D21" s="64">
        <f>'Relación Víctima_Denunciado '!D21/'Relación Víctima_Denunciado '!$L21</f>
        <v>5.9310344827586209E-2</v>
      </c>
      <c r="E21" s="64">
        <f>'Relación Víctima_Denunciado '!E21/'Relación Víctima_Denunciado '!$L21</f>
        <v>0.39310344827586208</v>
      </c>
      <c r="F21" s="64">
        <f>'Relación Víctima_Denunciado '!F21/'Relación Víctima_Denunciado '!$L21</f>
        <v>0.39724137931034481</v>
      </c>
      <c r="G21" s="64">
        <f>IF('Relación Víctima_Denunciado '!$L21=0,"-",'Relación Víctima_Denunciado '!H21/'Relación Víctima_Denunciado '!$L21)</f>
        <v>0</v>
      </c>
      <c r="H21" s="64">
        <f>IF('Relación Víctima_Denunciado '!$L21=0,"-",'Relación Víctima_Denunciado '!I21/'Relación Víctima_Denunciado '!$L21)</f>
        <v>2.7586206896551722E-3</v>
      </c>
      <c r="I21" s="64">
        <f>IF('Relación Víctima_Denunciado '!$L21=0,"-",'Relación Víctima_Denunciado '!J21/'Relación Víctima_Denunciado '!$L21)</f>
        <v>2.6206896551724139E-2</v>
      </c>
      <c r="J21" s="64">
        <f>IF('Relación Víctima_Denunciado '!$L21=0,"-",'Relación Víctima_Denunciado '!K21/'Relación Víctima_Denunciado '!$L21)</f>
        <v>0</v>
      </c>
    </row>
    <row r="22" spans="2:10" ht="20.100000000000001" customHeight="1" thickBot="1" x14ac:dyDescent="0.25">
      <c r="B22" s="4" t="s">
        <v>208</v>
      </c>
      <c r="C22" s="64">
        <f>'Relación Víctima_Denunciado '!C22/'Relación Víctima_Denunciado '!$L22</f>
        <v>0.19773299748110831</v>
      </c>
      <c r="D22" s="64">
        <f>'Relación Víctima_Denunciado '!D22/'Relación Víctima_Denunciado '!$L22</f>
        <v>0.15743073047858941</v>
      </c>
      <c r="E22" s="64">
        <f>'Relación Víctima_Denunciado '!E22/'Relación Víctima_Denunciado '!$L22</f>
        <v>0.20403022670025189</v>
      </c>
      <c r="F22" s="64">
        <f>'Relación Víctima_Denunciado '!F22/'Relación Víctima_Denunciado '!$L22</f>
        <v>0.4244332493702771</v>
      </c>
      <c r="G22" s="64">
        <f>IF('Relación Víctima_Denunciado '!$L22=0,"-",'Relación Víctima_Denunciado '!H22/'Relación Víctima_Denunciado '!$L22)</f>
        <v>6.2972292191435771E-3</v>
      </c>
      <c r="H22" s="64">
        <f>IF('Relación Víctima_Denunciado '!$L22=0,"-",'Relación Víctima_Denunciado '!I22/'Relación Víctima_Denunciado '!$L22)</f>
        <v>5.0377833753148613E-3</v>
      </c>
      <c r="I22" s="64">
        <f>IF('Relación Víctima_Denunciado '!$L22=0,"-",'Relación Víctima_Denunciado '!J22/'Relación Víctima_Denunciado '!$L22)</f>
        <v>2.5188916876574307E-3</v>
      </c>
      <c r="J22" s="64">
        <f>IF('Relación Víctima_Denunciado '!$L22=0,"-",'Relación Víctima_Denunciado '!K22/'Relación Víctima_Denunciado '!$L22)</f>
        <v>2.5188916876574307E-3</v>
      </c>
    </row>
    <row r="23" spans="2:10" ht="20.100000000000001" customHeight="1" thickBot="1" x14ac:dyDescent="0.25">
      <c r="B23" s="4" t="s">
        <v>209</v>
      </c>
      <c r="C23" s="64">
        <f>'Relación Víctima_Denunciado '!C23/'Relación Víctima_Denunciado '!$L23</f>
        <v>0.16313823163138233</v>
      </c>
      <c r="D23" s="64">
        <f>'Relación Víctima_Denunciado '!D23/'Relación Víctima_Denunciado '!$L23</f>
        <v>0.12266500622665007</v>
      </c>
      <c r="E23" s="64">
        <f>'Relación Víctima_Denunciado '!E23/'Relación Víctima_Denunciado '!$L23</f>
        <v>0.26650062266500624</v>
      </c>
      <c r="F23" s="64">
        <f>'Relación Víctima_Denunciado '!F23/'Relación Víctima_Denunciado '!$L23</f>
        <v>0.44769613947696141</v>
      </c>
      <c r="G23" s="64">
        <f>IF('Relación Víctima_Denunciado '!$L23=0,"-",'Relación Víctima_Denunciado '!H23/'Relación Víctima_Denunciado '!$L23)</f>
        <v>0</v>
      </c>
      <c r="H23" s="64">
        <f>IF('Relación Víctima_Denunciado '!$L23=0,"-",'Relación Víctima_Denunciado '!I23/'Relación Víctima_Denunciado '!$L23)</f>
        <v>0</v>
      </c>
      <c r="I23" s="64">
        <f>IF('Relación Víctima_Denunciado '!$L23=0,"-",'Relación Víctima_Denunciado '!J23/'Relación Víctima_Denunciado '!$L23)</f>
        <v>0</v>
      </c>
      <c r="J23" s="64">
        <f>IF('Relación Víctima_Denunciado '!$L23=0,"-",'Relación Víctima_Denunciado '!K23/'Relación Víctima_Denunciado '!$L23)</f>
        <v>0</v>
      </c>
    </row>
    <row r="24" spans="2:10" ht="20.100000000000001" customHeight="1" thickBot="1" x14ac:dyDescent="0.25">
      <c r="B24" s="4" t="s">
        <v>210</v>
      </c>
      <c r="C24" s="64">
        <f>'Relación Víctima_Denunciado '!C24/'Relación Víctima_Denunciado '!$L24</f>
        <v>0.13870541611624834</v>
      </c>
      <c r="D24" s="64">
        <f>'Relación Víctima_Denunciado '!D24/'Relación Víctima_Denunciado '!$L24</f>
        <v>9.7754293262879793E-2</v>
      </c>
      <c r="E24" s="64">
        <f>'Relación Víctima_Denunciado '!E24/'Relación Víctima_Denunciado '!$L24</f>
        <v>0.22324966974900926</v>
      </c>
      <c r="F24" s="64">
        <f>'Relación Víctima_Denunciado '!F24/'Relación Víctima_Denunciado '!$L24</f>
        <v>0.53104359313077942</v>
      </c>
      <c r="G24" s="64">
        <f>IF('Relación Víctima_Denunciado '!$L24=0,"-",'Relación Víctima_Denunciado '!H24/'Relación Víctima_Denunciado '!$L24)</f>
        <v>2.6420079260237781E-3</v>
      </c>
      <c r="H24" s="64">
        <f>IF('Relación Víctima_Denunciado '!$L24=0,"-",'Relación Víctima_Denunciado '!I24/'Relación Víctima_Denunciado '!$L24)</f>
        <v>0</v>
      </c>
      <c r="I24" s="64">
        <f>IF('Relación Víctima_Denunciado '!$L24=0,"-",'Relación Víctima_Denunciado '!J24/'Relación Víctima_Denunciado '!$L24)</f>
        <v>0</v>
      </c>
      <c r="J24" s="64">
        <f>IF('Relación Víctima_Denunciado '!$L24=0,"-",'Relación Víctima_Denunciado '!K24/'Relación Víctima_Denunciado '!$L24)</f>
        <v>6.6050198150594455E-3</v>
      </c>
    </row>
    <row r="25" spans="2:10" ht="20.100000000000001" customHeight="1" thickBot="1" x14ac:dyDescent="0.25">
      <c r="B25" s="4" t="s">
        <v>211</v>
      </c>
      <c r="C25" s="64">
        <f>'Relación Víctima_Denunciado '!C25/'Relación Víctima_Denunciado '!$L25</f>
        <v>8.9437819420783646E-2</v>
      </c>
      <c r="D25" s="64">
        <f>'Relación Víctima_Denunciado '!D25/'Relación Víctima_Denunciado '!$L25</f>
        <v>9.3696763202725727E-2</v>
      </c>
      <c r="E25" s="64">
        <f>'Relación Víctima_Denunciado '!E25/'Relación Víctima_Denunciado '!$L25</f>
        <v>0.19165247018739354</v>
      </c>
      <c r="F25" s="64">
        <f>'Relación Víctima_Denunciado '!F25/'Relación Víctima_Denunciado '!$L25</f>
        <v>0.62521294718909715</v>
      </c>
      <c r="G25" s="64">
        <f>IF('Relación Víctima_Denunciado '!$L25=0,"-",'Relación Víctima_Denunciado '!H25/'Relación Víctima_Denunciado '!$L25)</f>
        <v>0</v>
      </c>
      <c r="H25" s="64">
        <f>IF('Relación Víctima_Denunciado '!$L25=0,"-",'Relación Víctima_Denunciado '!I25/'Relación Víctima_Denunciado '!$L25)</f>
        <v>0</v>
      </c>
      <c r="I25" s="64">
        <f>IF('Relación Víctima_Denunciado '!$L25=0,"-",'Relación Víctima_Denunciado '!J25/'Relación Víctima_Denunciado '!$L25)</f>
        <v>0</v>
      </c>
      <c r="J25" s="64">
        <f>IF('Relación Víctima_Denunciado '!$L25=0,"-",'Relación Víctima_Denunciado '!K25/'Relación Víctima_Denunciado '!$L25)</f>
        <v>0</v>
      </c>
    </row>
    <row r="26" spans="2:10" ht="20.100000000000001" customHeight="1" thickBot="1" x14ac:dyDescent="0.25">
      <c r="B26" s="5" t="s">
        <v>212</v>
      </c>
      <c r="C26" s="64">
        <f>'Relación Víctima_Denunciado '!C26/'Relación Víctima_Denunciado '!$L26</f>
        <v>0.12933025404157045</v>
      </c>
      <c r="D26" s="64">
        <f>'Relación Víctima_Denunciado '!D26/'Relación Víctima_Denunciado '!$L26</f>
        <v>9.4688221709006926E-2</v>
      </c>
      <c r="E26" s="64">
        <f>'Relación Víctima_Denunciado '!E26/'Relación Víctima_Denunciado '!$L26</f>
        <v>0.29330254041570436</v>
      </c>
      <c r="F26" s="64">
        <f>'Relación Víctima_Denunciado '!F26/'Relación Víctima_Denunciado '!$L26</f>
        <v>0.48267898383371827</v>
      </c>
      <c r="G26" s="64">
        <f>IF('Relación Víctima_Denunciado '!$L26=0,"-",'Relación Víctima_Denunciado '!H26/'Relación Víctima_Denunciado '!$L26)</f>
        <v>0</v>
      </c>
      <c r="H26" s="64">
        <f>IF('Relación Víctima_Denunciado '!$L26=0,"-",'Relación Víctima_Denunciado '!I26/'Relación Víctima_Denunciado '!$L26)</f>
        <v>0</v>
      </c>
      <c r="I26" s="64">
        <f>IF('Relación Víctima_Denunciado '!$L26=0,"-",'Relación Víctima_Denunciado '!J26/'Relación Víctima_Denunciado '!$L26)</f>
        <v>0</v>
      </c>
      <c r="J26" s="64">
        <f>IF('Relación Víctima_Denunciado '!$L26=0,"-",'Relación Víctima_Denunciado '!K26/'Relación Víctima_Denunciado '!$L26)</f>
        <v>0</v>
      </c>
    </row>
    <row r="27" spans="2:10" ht="20.100000000000001" customHeight="1" thickBot="1" x14ac:dyDescent="0.25">
      <c r="B27" s="6" t="s">
        <v>213</v>
      </c>
      <c r="C27" s="64">
        <f>'Relación Víctima_Denunciado '!C27/'Relación Víctima_Denunciado '!$L27</f>
        <v>0.27397260273972601</v>
      </c>
      <c r="D27" s="64">
        <f>'Relación Víctima_Denunciado '!D27/'Relación Víctima_Denunciado '!$L27</f>
        <v>3.4246575342465752E-2</v>
      </c>
      <c r="E27" s="64">
        <f>'Relación Víctima_Denunciado '!E27/'Relación Víctima_Denunciado '!$L27</f>
        <v>0.31506849315068491</v>
      </c>
      <c r="F27" s="64">
        <f>'Relación Víctima_Denunciado '!F27/'Relación Víctima_Denunciado '!$L27</f>
        <v>0.36301369863013699</v>
      </c>
      <c r="G27" s="64">
        <f>IF('Relación Víctima_Denunciado '!$L27=0,"-",'Relación Víctima_Denunciado '!H27/'Relación Víctima_Denunciado '!$L27)</f>
        <v>0</v>
      </c>
      <c r="H27" s="64">
        <f>IF('Relación Víctima_Denunciado '!$L27=0,"-",'Relación Víctima_Denunciado '!I27/'Relación Víctima_Denunciado '!$L27)</f>
        <v>0</v>
      </c>
      <c r="I27" s="64">
        <f>IF('Relación Víctima_Denunciado '!$L27=0,"-",'Relación Víctima_Denunciado '!J27/'Relación Víctima_Denunciado '!$L27)</f>
        <v>0</v>
      </c>
      <c r="J27" s="64">
        <f>IF('Relación Víctima_Denunciado '!$L27=0,"-",'Relación Víctima_Denunciado '!K27/'Relación Víctima_Denunciado '!$L27)</f>
        <v>1.3698630136986301E-2</v>
      </c>
    </row>
    <row r="28" spans="2:10" ht="20.100000000000001" customHeight="1" thickBot="1" x14ac:dyDescent="0.25">
      <c r="B28" s="4" t="s">
        <v>214</v>
      </c>
      <c r="C28" s="64">
        <f>'Relación Víctima_Denunciado '!C28/'Relación Víctima_Denunciado '!$L28</f>
        <v>0.14369501466275661</v>
      </c>
      <c r="D28" s="64">
        <f>'Relación Víctima_Denunciado '!D28/'Relación Víctima_Denunciado '!$L28</f>
        <v>0.21407624633431085</v>
      </c>
      <c r="E28" s="64">
        <f>'Relación Víctima_Denunciado '!E28/'Relación Víctima_Denunciado '!$L28</f>
        <v>0.3782991202346041</v>
      </c>
      <c r="F28" s="64">
        <f>'Relación Víctima_Denunciado '!F28/'Relación Víctima_Denunciado '!$L28</f>
        <v>0.25806451612903225</v>
      </c>
      <c r="G28" s="64">
        <f>IF('Relación Víctima_Denunciado '!$L28=0,"-",'Relación Víctima_Denunciado '!H28/'Relación Víctima_Denunciado '!$L28)</f>
        <v>0</v>
      </c>
      <c r="H28" s="64">
        <f>IF('Relación Víctima_Denunciado '!$L28=0,"-",'Relación Víctima_Denunciado '!I28/'Relación Víctima_Denunciado '!$L28)</f>
        <v>0</v>
      </c>
      <c r="I28" s="64">
        <f>IF('Relación Víctima_Denunciado '!$L28=0,"-",'Relación Víctima_Denunciado '!J28/'Relación Víctima_Denunciado '!$L28)</f>
        <v>0</v>
      </c>
      <c r="J28" s="64">
        <f>IF('Relación Víctima_Denunciado '!$L28=0,"-",'Relación Víctima_Denunciado '!K28/'Relación Víctima_Denunciado '!$L28)</f>
        <v>5.8651026392961877E-3</v>
      </c>
    </row>
    <row r="29" spans="2:10" ht="20.100000000000001" customHeight="1" thickBot="1" x14ac:dyDescent="0.25">
      <c r="B29" s="4" t="s">
        <v>215</v>
      </c>
      <c r="C29" s="64">
        <f>'Relación Víctima_Denunciado '!C29/'Relación Víctima_Denunciado '!$L29</f>
        <v>0.11918604651162791</v>
      </c>
      <c r="D29" s="64">
        <f>'Relación Víctima_Denunciado '!D29/'Relación Víctima_Denunciado '!$L29</f>
        <v>0.13372093023255813</v>
      </c>
      <c r="E29" s="64">
        <f>'Relación Víctima_Denunciado '!E29/'Relación Víctima_Denunciado '!$L29</f>
        <v>0.17732558139534885</v>
      </c>
      <c r="F29" s="64">
        <f>'Relación Víctima_Denunciado '!F29/'Relación Víctima_Denunciado '!$L29</f>
        <v>0.56104651162790697</v>
      </c>
      <c r="G29" s="64">
        <f>IF('Relación Víctima_Denunciado '!$L29=0,"-",'Relación Víctima_Denunciado '!H29/'Relación Víctima_Denunciado '!$L29)</f>
        <v>8.7209302325581394E-3</v>
      </c>
      <c r="H29" s="64">
        <f>IF('Relación Víctima_Denunciado '!$L29=0,"-",'Relación Víctima_Denunciado '!I29/'Relación Víctima_Denunciado '!$L29)</f>
        <v>0</v>
      </c>
      <c r="I29" s="64">
        <f>IF('Relación Víctima_Denunciado '!$L29=0,"-",'Relación Víctima_Denunciado '!J29/'Relación Víctima_Denunciado '!$L29)</f>
        <v>0</v>
      </c>
      <c r="J29" s="64">
        <f>IF('Relación Víctima_Denunciado '!$L29=0,"-",'Relación Víctima_Denunciado '!K29/'Relación Víctima_Denunciado '!$L29)</f>
        <v>0</v>
      </c>
    </row>
    <row r="30" spans="2:10" ht="20.100000000000001" customHeight="1" thickBot="1" x14ac:dyDescent="0.25">
      <c r="B30" s="4" t="s">
        <v>216</v>
      </c>
      <c r="C30" s="64">
        <f>'Relación Víctima_Denunciado '!C30/'Relación Víctima_Denunciado '!$L30</f>
        <v>0.12820512820512819</v>
      </c>
      <c r="D30" s="64">
        <f>'Relación Víctima_Denunciado '!D30/'Relación Víctima_Denunciado '!$L30</f>
        <v>0.25641025641025639</v>
      </c>
      <c r="E30" s="64">
        <f>'Relación Víctima_Denunciado '!E30/'Relación Víctima_Denunciado '!$L30</f>
        <v>0.26923076923076922</v>
      </c>
      <c r="F30" s="64">
        <f>'Relación Víctima_Denunciado '!F30/'Relación Víctima_Denunciado '!$L30</f>
        <v>0.34615384615384615</v>
      </c>
      <c r="G30" s="64">
        <f>IF('Relación Víctima_Denunciado '!$L30=0,"-",'Relación Víctima_Denunciado '!H30/'Relación Víctima_Denunciado '!$L30)</f>
        <v>0</v>
      </c>
      <c r="H30" s="64">
        <f>IF('Relación Víctima_Denunciado '!$L30=0,"-",'Relación Víctima_Denunciado '!I30/'Relación Víctima_Denunciado '!$L30)</f>
        <v>0</v>
      </c>
      <c r="I30" s="64">
        <f>IF('Relación Víctima_Denunciado '!$L30=0,"-",'Relación Víctima_Denunciado '!J30/'Relación Víctima_Denunciado '!$L30)</f>
        <v>0</v>
      </c>
      <c r="J30" s="64">
        <f>IF('Relación Víctima_Denunciado '!$L30=0,"-",'Relación Víctima_Denunciado '!K30/'Relación Víctima_Denunciado '!$L30)</f>
        <v>0</v>
      </c>
    </row>
    <row r="31" spans="2:10" ht="20.100000000000001" customHeight="1" thickBot="1" x14ac:dyDescent="0.25">
      <c r="B31" s="4" t="s">
        <v>217</v>
      </c>
      <c r="C31" s="64">
        <f>'Relación Víctima_Denunciado '!C31/'Relación Víctima_Denunciado '!$L31</f>
        <v>0.23776223776223776</v>
      </c>
      <c r="D31" s="64">
        <f>'Relación Víctima_Denunciado '!D31/'Relación Víctima_Denunciado '!$L31</f>
        <v>6.9930069930069935E-2</v>
      </c>
      <c r="E31" s="64">
        <f>'Relación Víctima_Denunciado '!E31/'Relación Víctima_Denunciado '!$L31</f>
        <v>0.28671328671328672</v>
      </c>
      <c r="F31" s="64">
        <f>'Relación Víctima_Denunciado '!F31/'Relación Víctima_Denunciado '!$L31</f>
        <v>0.40559440559440557</v>
      </c>
      <c r="G31" s="64">
        <f>IF('Relación Víctima_Denunciado '!$L31=0,"-",'Relación Víctima_Denunciado '!H31/'Relación Víctima_Denunciado '!$L31)</f>
        <v>0</v>
      </c>
      <c r="H31" s="64">
        <f>IF('Relación Víctima_Denunciado '!$L31=0,"-",'Relación Víctima_Denunciado '!I31/'Relación Víctima_Denunciado '!$L31)</f>
        <v>0</v>
      </c>
      <c r="I31" s="64">
        <f>IF('Relación Víctima_Denunciado '!$L31=0,"-",'Relación Víctima_Denunciado '!J31/'Relación Víctima_Denunciado '!$L31)</f>
        <v>0</v>
      </c>
      <c r="J31" s="64">
        <f>IF('Relación Víctima_Denunciado '!$L31=0,"-",'Relación Víctima_Denunciado '!K31/'Relación Víctima_Denunciado '!$L31)</f>
        <v>0</v>
      </c>
    </row>
    <row r="32" spans="2:10" ht="20.100000000000001" customHeight="1" thickBot="1" x14ac:dyDescent="0.25">
      <c r="B32" s="4" t="s">
        <v>218</v>
      </c>
      <c r="C32" s="64">
        <f>'Relación Víctima_Denunciado '!C32/'Relación Víctima_Denunciado '!$L32</f>
        <v>0.22480620155038761</v>
      </c>
      <c r="D32" s="64">
        <f>'Relación Víctima_Denunciado '!D32/'Relación Víctima_Denunciado '!$L32</f>
        <v>0.17054263565891473</v>
      </c>
      <c r="E32" s="64">
        <f>'Relación Víctima_Denunciado '!E32/'Relación Víctima_Denunciado '!$L32</f>
        <v>0.29457364341085274</v>
      </c>
      <c r="F32" s="64">
        <f>'Relación Víctima_Denunciado '!F32/'Relación Víctima_Denunciado '!$L32</f>
        <v>0.31007751937984496</v>
      </c>
      <c r="G32" s="64">
        <f>IF('Relación Víctima_Denunciado '!$L32=0,"-",'Relación Víctima_Denunciado '!H32/'Relación Víctima_Denunciado '!$L32)</f>
        <v>0</v>
      </c>
      <c r="H32" s="64">
        <f>IF('Relación Víctima_Denunciado '!$L32=0,"-",'Relación Víctima_Denunciado '!I32/'Relación Víctima_Denunciado '!$L32)</f>
        <v>0</v>
      </c>
      <c r="I32" s="64">
        <f>IF('Relación Víctima_Denunciado '!$L32=0,"-",'Relación Víctima_Denunciado '!J32/'Relación Víctima_Denunciado '!$L32)</f>
        <v>0</v>
      </c>
      <c r="J32" s="64">
        <f>IF('Relación Víctima_Denunciado '!$L32=0,"-",'Relación Víctima_Denunciado '!K32/'Relación Víctima_Denunciado '!$L32)</f>
        <v>0</v>
      </c>
    </row>
    <row r="33" spans="2:10" ht="20.100000000000001" customHeight="1" thickBot="1" x14ac:dyDescent="0.25">
      <c r="B33" s="4" t="s">
        <v>219</v>
      </c>
      <c r="C33" s="64">
        <f>'Relación Víctima_Denunciado '!C33/'Relación Víctima_Denunciado '!$L33</f>
        <v>0.32258064516129031</v>
      </c>
      <c r="D33" s="64">
        <f>'Relación Víctima_Denunciado '!D33/'Relación Víctima_Denunciado '!$L33</f>
        <v>0.22580645161290322</v>
      </c>
      <c r="E33" s="64">
        <f>'Relación Víctima_Denunciado '!E33/'Relación Víctima_Denunciado '!$L33</f>
        <v>0.20430107526881722</v>
      </c>
      <c r="F33" s="64">
        <f>'Relación Víctima_Denunciado '!F33/'Relación Víctima_Denunciado '!$L33</f>
        <v>0.24731182795698925</v>
      </c>
      <c r="G33" s="64">
        <f>IF('Relación Víctima_Denunciado '!$L33=0,"-",'Relación Víctima_Denunciado '!H33/'Relación Víctima_Denunciado '!$L33)</f>
        <v>0</v>
      </c>
      <c r="H33" s="64">
        <f>IF('Relación Víctima_Denunciado '!$L33=0,"-",'Relación Víctima_Denunciado '!I33/'Relación Víctima_Denunciado '!$L33)</f>
        <v>0</v>
      </c>
      <c r="I33" s="64">
        <f>IF('Relación Víctima_Denunciado '!$L33=0,"-",'Relación Víctima_Denunciado '!J33/'Relación Víctima_Denunciado '!$L33)</f>
        <v>0</v>
      </c>
      <c r="J33" s="64">
        <f>IF('Relación Víctima_Denunciado '!$L33=0,"-",'Relación Víctima_Denunciado '!K33/'Relación Víctima_Denunciado '!$L33)</f>
        <v>0</v>
      </c>
    </row>
    <row r="34" spans="2:10" ht="20.100000000000001" customHeight="1" thickBot="1" x14ac:dyDescent="0.25">
      <c r="B34" s="4" t="s">
        <v>220</v>
      </c>
      <c r="C34" s="64">
        <f>'Relación Víctima_Denunciado '!C34/'Relación Víctima_Denunciado '!$L34</f>
        <v>0.11952191235059761</v>
      </c>
      <c r="D34" s="64">
        <f>'Relación Víctima_Denunciado '!D34/'Relación Víctima_Denunciado '!$L34</f>
        <v>0.14741035856573706</v>
      </c>
      <c r="E34" s="64">
        <f>'Relación Víctima_Denunciado '!E34/'Relación Víctima_Denunciado '!$L34</f>
        <v>0.32071713147410358</v>
      </c>
      <c r="F34" s="64">
        <f>'Relación Víctima_Denunciado '!F34/'Relación Víctima_Denunciado '!$L34</f>
        <v>0.39243027888446214</v>
      </c>
      <c r="G34" s="64">
        <f>IF('Relación Víctima_Denunciado '!$L34=0,"-",'Relación Víctima_Denunciado '!H34/'Relación Víctima_Denunciado '!$L34)</f>
        <v>0</v>
      </c>
      <c r="H34" s="64">
        <f>IF('Relación Víctima_Denunciado '!$L34=0,"-",'Relación Víctima_Denunciado '!I34/'Relación Víctima_Denunciado '!$L34)</f>
        <v>0</v>
      </c>
      <c r="I34" s="64">
        <f>IF('Relación Víctima_Denunciado '!$L34=0,"-",'Relación Víctima_Denunciado '!J34/'Relación Víctima_Denunciado '!$L34)</f>
        <v>1.1952191235059761E-2</v>
      </c>
      <c r="J34" s="64">
        <f>IF('Relación Víctima_Denunciado '!$L34=0,"-",'Relación Víctima_Denunciado '!K34/'Relación Víctima_Denunciado '!$L34)</f>
        <v>7.9681274900398405E-3</v>
      </c>
    </row>
    <row r="35" spans="2:10" ht="20.100000000000001" customHeight="1" thickBot="1" x14ac:dyDescent="0.25">
      <c r="B35" s="4" t="s">
        <v>221</v>
      </c>
      <c r="C35" s="64">
        <f>'Relación Víctima_Denunciado '!C35/'Relación Víctima_Denunciado '!$L35</f>
        <v>0.16891891891891891</v>
      </c>
      <c r="D35" s="64">
        <f>'Relación Víctima_Denunciado '!D35/'Relación Víctima_Denunciado '!$L35</f>
        <v>0.10810810810810811</v>
      </c>
      <c r="E35" s="64">
        <f>'Relación Víctima_Denunciado '!E35/'Relación Víctima_Denunciado '!$L35</f>
        <v>0.41216216216216217</v>
      </c>
      <c r="F35" s="64">
        <f>'Relación Víctima_Denunciado '!F35/'Relación Víctima_Denunciado '!$L35</f>
        <v>0.29729729729729731</v>
      </c>
      <c r="G35" s="64">
        <f>IF('Relación Víctima_Denunciado '!$L35=0,"-",'Relación Víctima_Denunciado '!H35/'Relación Víctima_Denunciado '!$L35)</f>
        <v>0</v>
      </c>
      <c r="H35" s="64">
        <f>IF('Relación Víctima_Denunciado '!$L35=0,"-",'Relación Víctima_Denunciado '!I35/'Relación Víctima_Denunciado '!$L35)</f>
        <v>0</v>
      </c>
      <c r="I35" s="64">
        <f>IF('Relación Víctima_Denunciado '!$L35=0,"-",'Relación Víctima_Denunciado '!J35/'Relación Víctima_Denunciado '!$L35)</f>
        <v>1.3513513513513514E-2</v>
      </c>
      <c r="J35" s="64">
        <f>IF('Relación Víctima_Denunciado '!$L35=0,"-",'Relación Víctima_Denunciado '!K35/'Relación Víctima_Denunciado '!$L35)</f>
        <v>0</v>
      </c>
    </row>
    <row r="36" spans="2:10" ht="20.100000000000001" customHeight="1" thickBot="1" x14ac:dyDescent="0.25">
      <c r="B36" s="4" t="s">
        <v>222</v>
      </c>
      <c r="C36" s="64">
        <f>'Relación Víctima_Denunciado '!C36/'Relación Víctima_Denunciado '!$L36</f>
        <v>0.20110192837465565</v>
      </c>
      <c r="D36" s="64">
        <f>'Relación Víctima_Denunciado '!D36/'Relación Víctima_Denunciado '!$L36</f>
        <v>0.1184573002754821</v>
      </c>
      <c r="E36" s="64">
        <f>'Relación Víctima_Denunciado '!E36/'Relación Víctima_Denunciado '!$L36</f>
        <v>0.28925619834710742</v>
      </c>
      <c r="F36" s="64">
        <f>'Relación Víctima_Denunciado '!F36/'Relación Víctima_Denunciado '!$L36</f>
        <v>0.38292011019283745</v>
      </c>
      <c r="G36" s="64">
        <f>IF('Relación Víctima_Denunciado '!$L36=0,"-",'Relación Víctima_Denunciado '!H36/'Relación Víctima_Denunciado '!$L36)</f>
        <v>8.2644628099173556E-3</v>
      </c>
      <c r="H36" s="64">
        <f>IF('Relación Víctima_Denunciado '!$L36=0,"-",'Relación Víctima_Denunciado '!I36/'Relación Víctima_Denunciado '!$L36)</f>
        <v>0</v>
      </c>
      <c r="I36" s="64">
        <f>IF('Relación Víctima_Denunciado '!$L36=0,"-",'Relación Víctima_Denunciado '!J36/'Relación Víctima_Denunciado '!$L36)</f>
        <v>0</v>
      </c>
      <c r="J36" s="64">
        <f>IF('Relación Víctima_Denunciado '!$L36=0,"-",'Relación Víctima_Denunciado '!K36/'Relación Víctima_Denunciado '!$L36)</f>
        <v>0</v>
      </c>
    </row>
    <row r="37" spans="2:10" ht="20.100000000000001" customHeight="1" thickBot="1" x14ac:dyDescent="0.25">
      <c r="B37" s="4" t="s">
        <v>223</v>
      </c>
      <c r="C37" s="64">
        <f>'Relación Víctima_Denunciado '!C37/'Relación Víctima_Denunciado '!$L37</f>
        <v>0.16024340770791076</v>
      </c>
      <c r="D37" s="64">
        <f>'Relación Víctima_Denunciado '!D37/'Relación Víctima_Denunciado '!$L37</f>
        <v>0.12373225152129817</v>
      </c>
      <c r="E37" s="64">
        <f>'Relación Víctima_Denunciado '!E37/'Relación Víctima_Denunciado '!$L37</f>
        <v>0.30831643002028397</v>
      </c>
      <c r="F37" s="64">
        <f>'Relación Víctima_Denunciado '!F37/'Relación Víctima_Denunciado '!$L37</f>
        <v>0.40770791075050711</v>
      </c>
      <c r="G37" s="64">
        <f>IF('Relación Víctima_Denunciado '!$L37=0,"-",'Relación Víctima_Denunciado '!H37/'Relación Víctima_Denunciado '!$L37)</f>
        <v>0</v>
      </c>
      <c r="H37" s="64">
        <f>IF('Relación Víctima_Denunciado '!$L37=0,"-",'Relación Víctima_Denunciado '!I37/'Relación Víctima_Denunciado '!$L37)</f>
        <v>0</v>
      </c>
      <c r="I37" s="64">
        <f>IF('Relación Víctima_Denunciado '!$L37=0,"-",'Relación Víctima_Denunciado '!J37/'Relación Víctima_Denunciado '!$L37)</f>
        <v>0</v>
      </c>
      <c r="J37" s="64">
        <f>IF('Relación Víctima_Denunciado '!$L37=0,"-",'Relación Víctima_Denunciado '!K37/'Relación Víctima_Denunciado '!$L37)</f>
        <v>0</v>
      </c>
    </row>
    <row r="38" spans="2:10" ht="20.100000000000001" customHeight="1" thickBot="1" x14ac:dyDescent="0.25">
      <c r="B38" s="4" t="s">
        <v>224</v>
      </c>
      <c r="C38" s="64">
        <f>'Relación Víctima_Denunciado '!C38/'Relación Víctima_Denunciado '!$L38</f>
        <v>0.3584070796460177</v>
      </c>
      <c r="D38" s="64">
        <f>'Relación Víctima_Denunciado '!D38/'Relación Víctima_Denunciado '!$L38</f>
        <v>8.4070796460176997E-2</v>
      </c>
      <c r="E38" s="64">
        <f>'Relación Víctima_Denunciado '!E38/'Relación Víctima_Denunciado '!$L38</f>
        <v>0.20353982300884957</v>
      </c>
      <c r="F38" s="64">
        <f>'Relación Víctima_Denunciado '!F38/'Relación Víctima_Denunciado '!$L38</f>
        <v>0.35398230088495575</v>
      </c>
      <c r="G38" s="64">
        <f>IF('Relación Víctima_Denunciado '!$L38=0,"-",'Relación Víctima_Denunciado '!H38/'Relación Víctima_Denunciado '!$L38)</f>
        <v>0</v>
      </c>
      <c r="H38" s="64">
        <f>IF('Relación Víctima_Denunciado '!$L38=0,"-",'Relación Víctima_Denunciado '!I38/'Relación Víctima_Denunciado '!$L38)</f>
        <v>0</v>
      </c>
      <c r="I38" s="64">
        <f>IF('Relación Víctima_Denunciado '!$L38=0,"-",'Relación Víctima_Denunciado '!J38/'Relación Víctima_Denunciado '!$L38)</f>
        <v>0</v>
      </c>
      <c r="J38" s="64">
        <f>IF('Relación Víctima_Denunciado '!$L38=0,"-",'Relación Víctima_Denunciado '!K38/'Relación Víctima_Denunciado '!$L38)</f>
        <v>0</v>
      </c>
    </row>
    <row r="39" spans="2:10" ht="20.100000000000001" customHeight="1" thickBot="1" x14ac:dyDescent="0.25">
      <c r="B39" s="4" t="s">
        <v>225</v>
      </c>
      <c r="C39" s="64">
        <f>'Relación Víctima_Denunciado '!C39/'Relación Víctima_Denunciado '!$L39</f>
        <v>0.2088888888888889</v>
      </c>
      <c r="D39" s="64">
        <f>'Relación Víctima_Denunciado '!D39/'Relación Víctima_Denunciado '!$L39</f>
        <v>0.12</v>
      </c>
      <c r="E39" s="64">
        <f>'Relación Víctima_Denunciado '!E39/'Relación Víctima_Denunciado '!$L39</f>
        <v>9.7777777777777783E-2</v>
      </c>
      <c r="F39" s="64">
        <f>'Relación Víctima_Denunciado '!F39/'Relación Víctima_Denunciado '!$L39</f>
        <v>0.56888888888888889</v>
      </c>
      <c r="G39" s="64">
        <f>IF('Relación Víctima_Denunciado '!$L39=0,"-",'Relación Víctima_Denunciado '!H39/'Relación Víctima_Denunciado '!$L39)</f>
        <v>0</v>
      </c>
      <c r="H39" s="64">
        <f>IF('Relación Víctima_Denunciado '!$L39=0,"-",'Relación Víctima_Denunciado '!I39/'Relación Víctima_Denunciado '!$L39)</f>
        <v>0</v>
      </c>
      <c r="I39" s="64">
        <f>IF('Relación Víctima_Denunciado '!$L39=0,"-",'Relación Víctima_Denunciado '!J39/'Relación Víctima_Denunciado '!$L39)</f>
        <v>0</v>
      </c>
      <c r="J39" s="64">
        <f>IF('Relación Víctima_Denunciado '!$L39=0,"-",'Relación Víctima_Denunciado '!K39/'Relación Víctima_Denunciado '!$L39)</f>
        <v>4.4444444444444444E-3</v>
      </c>
    </row>
    <row r="40" spans="2:10" ht="20.100000000000001" customHeight="1" thickBot="1" x14ac:dyDescent="0.25">
      <c r="B40" s="4" t="s">
        <v>226</v>
      </c>
      <c r="C40" s="64">
        <f>'Relación Víctima_Denunciado '!C40/'Relación Víctima_Denunciado '!$L40</f>
        <v>0.19210053859964094</v>
      </c>
      <c r="D40" s="64">
        <f>'Relación Víctima_Denunciado '!D40/'Relación Víctima_Denunciado '!$L40</f>
        <v>0.17055655296229802</v>
      </c>
      <c r="E40" s="64">
        <f>'Relación Víctima_Denunciado '!E40/'Relación Víctima_Denunciado '!$L40</f>
        <v>0.29443447037701975</v>
      </c>
      <c r="F40" s="64">
        <f>'Relación Víctima_Denunciado '!F40/'Relación Víctima_Denunciado '!$L40</f>
        <v>0.3357271095152603</v>
      </c>
      <c r="G40" s="64">
        <f>IF('Relación Víctima_Denunciado '!$L40=0,"-",'Relación Víctima_Denunciado '!H40/'Relación Víctima_Denunciado '!$L40)</f>
        <v>0</v>
      </c>
      <c r="H40" s="64">
        <f>IF('Relación Víctima_Denunciado '!$L40=0,"-",'Relación Víctima_Denunciado '!I40/'Relación Víctima_Denunciado '!$L40)</f>
        <v>3.5906642728904849E-3</v>
      </c>
      <c r="I40" s="64">
        <f>IF('Relación Víctima_Denunciado '!$L40=0,"-",'Relación Víctima_Denunciado '!J40/'Relación Víctima_Denunciado '!$L40)</f>
        <v>1.7953321364452424E-3</v>
      </c>
      <c r="J40" s="64">
        <f>IF('Relación Víctima_Denunciado '!$L40=0,"-",'Relación Víctima_Denunciado '!K40/'Relación Víctima_Denunciado '!$L40)</f>
        <v>1.7953321364452424E-3</v>
      </c>
    </row>
    <row r="41" spans="2:10" ht="20.100000000000001" customHeight="1" thickBot="1" x14ac:dyDescent="0.25">
      <c r="B41" s="4" t="s">
        <v>227</v>
      </c>
      <c r="C41" s="64">
        <f>'Relación Víctima_Denunciado '!C41/'Relación Víctima_Denunciado '!$L41</f>
        <v>0.15866277527195544</v>
      </c>
      <c r="D41" s="64">
        <f>'Relación Víctima_Denunciado '!D41/'Relación Víctima_Denunciado '!$L41</f>
        <v>0.10214911117007164</v>
      </c>
      <c r="E41" s="64">
        <f>'Relación Víctima_Denunciado '!E41/'Relación Víctima_Denunciado '!$L41</f>
        <v>0.28999734677633326</v>
      </c>
      <c r="F41" s="64">
        <f>'Relación Víctima_Denunciado '!F41/'Relación Víctima_Denunciado '!$L41</f>
        <v>0.44866012204828865</v>
      </c>
      <c r="G41" s="64">
        <f>IF('Relación Víctima_Denunciado '!$L41=0,"-",'Relación Víctima_Denunciado '!H41/'Relación Víctima_Denunciado '!$L41)</f>
        <v>0</v>
      </c>
      <c r="H41" s="64">
        <f>IF('Relación Víctima_Denunciado '!$L41=0,"-",'Relación Víctima_Denunciado '!I41/'Relación Víctima_Denunciado '!$L41)</f>
        <v>0</v>
      </c>
      <c r="I41" s="64">
        <f>IF('Relación Víctima_Denunciado '!$L41=0,"-",'Relación Víctima_Denunciado '!J41/'Relación Víctima_Denunciado '!$L41)</f>
        <v>0</v>
      </c>
      <c r="J41" s="64">
        <f>IF('Relación Víctima_Denunciado '!$L41=0,"-",'Relación Víctima_Denunciado '!K41/'Relación Víctima_Denunciado '!$L41)</f>
        <v>5.3064473335102144E-4</v>
      </c>
    </row>
    <row r="42" spans="2:10" ht="20.100000000000001" customHeight="1" thickBot="1" x14ac:dyDescent="0.25">
      <c r="B42" s="4" t="s">
        <v>228</v>
      </c>
      <c r="C42" s="64">
        <f>'Relación Víctima_Denunciado '!C42/'Relación Víctima_Denunciado '!$L42</f>
        <v>0.20537428023032631</v>
      </c>
      <c r="D42" s="64">
        <f>'Relación Víctima_Denunciado '!D42/'Relación Víctima_Denunciado '!$L42</f>
        <v>0.19577735124760076</v>
      </c>
      <c r="E42" s="64">
        <f>'Relación Víctima_Denunciado '!E42/'Relación Víctima_Denunciado '!$L42</f>
        <v>0.30518234165067176</v>
      </c>
      <c r="F42" s="64">
        <f>'Relación Víctima_Denunciado '!F42/'Relación Víctima_Denunciado '!$L42</f>
        <v>0.29366602687140114</v>
      </c>
      <c r="G42" s="64">
        <f>IF('Relación Víctima_Denunciado '!$L42=0,"-",'Relación Víctima_Denunciado '!H42/'Relación Víctima_Denunciado '!$L42)</f>
        <v>0</v>
      </c>
      <c r="H42" s="64">
        <f>IF('Relación Víctima_Denunciado '!$L42=0,"-",'Relación Víctima_Denunciado '!I42/'Relación Víctima_Denunciado '!$L42)</f>
        <v>0</v>
      </c>
      <c r="I42" s="64">
        <f>IF('Relación Víctima_Denunciado '!$L42=0,"-",'Relación Víctima_Denunciado '!J42/'Relación Víctima_Denunciado '!$L42)</f>
        <v>0</v>
      </c>
      <c r="J42" s="64">
        <f>IF('Relación Víctima_Denunciado '!$L42=0,"-",'Relación Víctima_Denunciado '!K42/'Relación Víctima_Denunciado '!$L42)</f>
        <v>0</v>
      </c>
    </row>
    <row r="43" spans="2:10" ht="20.100000000000001" customHeight="1" thickBot="1" x14ac:dyDescent="0.25">
      <c r="B43" s="4" t="s">
        <v>229</v>
      </c>
      <c r="C43" s="64">
        <f>'Relación Víctima_Denunciado '!C43/'Relación Víctima_Denunciado '!$L43</f>
        <v>0.16666666666666666</v>
      </c>
      <c r="D43" s="64">
        <f>'Relación Víctima_Denunciado '!D43/'Relación Víctima_Denunciado '!$L43</f>
        <v>0.22424242424242424</v>
      </c>
      <c r="E43" s="64">
        <f>'Relación Víctima_Denunciado '!E43/'Relación Víctima_Denunciado '!$L43</f>
        <v>0.16969696969696971</v>
      </c>
      <c r="F43" s="64">
        <f>'Relación Víctima_Denunciado '!F43/'Relación Víctima_Denunciado '!$L43</f>
        <v>0.41515151515151516</v>
      </c>
      <c r="G43" s="64">
        <f>IF('Relación Víctima_Denunciado '!$L43=0,"-",'Relación Víctima_Denunciado '!H43/'Relación Víctima_Denunciado '!$L43)</f>
        <v>1.5151515151515152E-2</v>
      </c>
      <c r="H43" s="64">
        <f>IF('Relación Víctima_Denunciado '!$L43=0,"-",'Relación Víctima_Denunciado '!I43/'Relación Víctima_Denunciado '!$L43)</f>
        <v>9.0909090909090905E-3</v>
      </c>
      <c r="I43" s="64">
        <f>IF('Relación Víctima_Denunciado '!$L43=0,"-",'Relación Víctima_Denunciado '!J43/'Relación Víctima_Denunciado '!$L43)</f>
        <v>0</v>
      </c>
      <c r="J43" s="64">
        <f>IF('Relación Víctima_Denunciado '!$L43=0,"-",'Relación Víctima_Denunciado '!K43/'Relación Víctima_Denunciado '!$L43)</f>
        <v>0</v>
      </c>
    </row>
    <row r="44" spans="2:10" ht="20.100000000000001" customHeight="1" thickBot="1" x14ac:dyDescent="0.25">
      <c r="B44" s="4" t="s">
        <v>230</v>
      </c>
      <c r="C44" s="64">
        <f>'Relación Víctima_Denunciado '!C44/'Relación Víctima_Denunciado '!$L44</f>
        <v>0.14025974025974025</v>
      </c>
      <c r="D44" s="64">
        <f>'Relación Víctima_Denunciado '!D44/'Relación Víctima_Denunciado '!$L44</f>
        <v>0.1025974025974026</v>
      </c>
      <c r="E44" s="64">
        <f>'Relación Víctima_Denunciado '!E44/'Relación Víctima_Denunciado '!$L44</f>
        <v>0.30519480519480519</v>
      </c>
      <c r="F44" s="64">
        <f>'Relación Víctima_Denunciado '!F44/'Relación Víctima_Denunciado '!$L44</f>
        <v>0.44415584415584414</v>
      </c>
      <c r="G44" s="64">
        <f>IF('Relación Víctima_Denunciado '!$L44=0,"-",'Relación Víctima_Denunciado '!H44/'Relación Víctima_Denunciado '!$L44)</f>
        <v>2.5974025974025974E-3</v>
      </c>
      <c r="H44" s="64">
        <f>IF('Relación Víctima_Denunciado '!$L44=0,"-",'Relación Víctima_Denunciado '!I44/'Relación Víctima_Denunciado '!$L44)</f>
        <v>3.8961038961038961E-3</v>
      </c>
      <c r="I44" s="64">
        <f>IF('Relación Víctima_Denunciado '!$L44=0,"-",'Relación Víctima_Denunciado '!J44/'Relación Víctima_Denunciado '!$L44)</f>
        <v>0</v>
      </c>
      <c r="J44" s="64">
        <f>IF('Relación Víctima_Denunciado '!$L44=0,"-",'Relación Víctima_Denunciado '!K44/'Relación Víctima_Denunciado '!$L44)</f>
        <v>1.2987012987012987E-3</v>
      </c>
    </row>
    <row r="45" spans="2:10" ht="20.100000000000001" customHeight="1" thickBot="1" x14ac:dyDescent="0.25">
      <c r="B45" s="4" t="s">
        <v>231</v>
      </c>
      <c r="C45" s="64">
        <f>'Relación Víctima_Denunciado '!C45/'Relación Víctima_Denunciado '!$L45</f>
        <v>0.12627619559376679</v>
      </c>
      <c r="D45" s="64">
        <f>'Relación Víctima_Denunciado '!D45/'Relación Víctima_Denunciado '!$L45</f>
        <v>9.0274046211714129E-2</v>
      </c>
      <c r="E45" s="64">
        <f>'Relación Víctima_Denunciado '!E45/'Relación Víctima_Denunciado '!$L45</f>
        <v>0.27512090274046214</v>
      </c>
      <c r="F45" s="64">
        <f>'Relación Víctima_Denunciado '!F45/'Relación Víctima_Denunciado '!$L45</f>
        <v>0.50617947340139713</v>
      </c>
      <c r="G45" s="64">
        <f>IF('Relación Víctima_Denunciado '!$L45=0,"-",'Relación Víctima_Denunciado '!H45/'Relación Víctima_Denunciado '!$L45)</f>
        <v>5.3734551316496511E-4</v>
      </c>
      <c r="H45" s="64">
        <f>IF('Relación Víctima_Denunciado '!$L45=0,"-",'Relación Víctima_Denunciado '!I45/'Relación Víctima_Denunciado '!$L45)</f>
        <v>1.6120365394948952E-3</v>
      </c>
      <c r="I45" s="64">
        <f>IF('Relación Víctima_Denunciado '!$L45=0,"-",'Relación Víctima_Denunciado '!J45/'Relación Víctima_Denunciado '!$L45)</f>
        <v>0</v>
      </c>
      <c r="J45" s="64">
        <f>IF('Relación Víctima_Denunciado '!$L45=0,"-",'Relación Víctima_Denunciado '!K45/'Relación Víctima_Denunciado '!$L45)</f>
        <v>0</v>
      </c>
    </row>
    <row r="46" spans="2:10" ht="20.100000000000001" customHeight="1" thickBot="1" x14ac:dyDescent="0.25">
      <c r="B46" s="4" t="s">
        <v>232</v>
      </c>
      <c r="C46" s="64">
        <f>'Relación Víctima_Denunciado '!C46/'Relación Víctima_Denunciado '!$L46</f>
        <v>0.13696369636963696</v>
      </c>
      <c r="D46" s="64">
        <f>'Relación Víctima_Denunciado '!D46/'Relación Víctima_Denunciado '!$L46</f>
        <v>2.6402640264026403E-2</v>
      </c>
      <c r="E46" s="64">
        <f>'Relación Víctima_Denunciado '!E46/'Relación Víctima_Denunciado '!$L46</f>
        <v>0.37623762376237624</v>
      </c>
      <c r="F46" s="64">
        <f>'Relación Víctima_Denunciado '!F46/'Relación Víctima_Denunciado '!$L46</f>
        <v>0.46039603960396042</v>
      </c>
      <c r="G46" s="64">
        <f>IF('Relación Víctima_Denunciado '!$L46=0,"-",'Relación Víctima_Denunciado '!H46/'Relación Víctima_Denunciado '!$L46)</f>
        <v>0</v>
      </c>
      <c r="H46" s="64">
        <f>IF('Relación Víctima_Denunciado '!$L46=0,"-",'Relación Víctima_Denunciado '!I46/'Relación Víctima_Denunciado '!$L46)</f>
        <v>0</v>
      </c>
      <c r="I46" s="64">
        <f>IF('Relación Víctima_Denunciado '!$L46=0,"-",'Relación Víctima_Denunciado '!J46/'Relación Víctima_Denunciado '!$L46)</f>
        <v>0</v>
      </c>
      <c r="J46" s="64">
        <f>IF('Relación Víctima_Denunciado '!$L46=0,"-",'Relación Víctima_Denunciado '!K46/'Relación Víctima_Denunciado '!$L46)</f>
        <v>0</v>
      </c>
    </row>
    <row r="47" spans="2:10" ht="20.100000000000001" customHeight="1" thickBot="1" x14ac:dyDescent="0.25">
      <c r="B47" s="4" t="s">
        <v>233</v>
      </c>
      <c r="C47" s="64">
        <f>'Relación Víctima_Denunciado '!C47/'Relación Víctima_Denunciado '!$L47</f>
        <v>0.11611855460820138</v>
      </c>
      <c r="D47" s="64">
        <f>'Relación Víctima_Denunciado '!D47/'Relación Víctima_Denunciado '!$L47</f>
        <v>6.6991473812423874E-2</v>
      </c>
      <c r="E47" s="64">
        <f>'Relación Víctima_Denunciado '!E47/'Relación Víctima_Denunciado '!$L47</f>
        <v>0.2988225740966301</v>
      </c>
      <c r="F47" s="64">
        <f>'Relación Víctima_Denunciado '!F47/'Relación Víctima_Denunciado '!$L47</f>
        <v>0.51278928136419</v>
      </c>
      <c r="G47" s="64">
        <f>IF('Relación Víctima_Denunciado '!$L47=0,"-",'Relación Víctima_Denunciado '!H47/'Relación Víctima_Denunciado '!$L47)</f>
        <v>5.2781161185546082E-3</v>
      </c>
      <c r="H47" s="64">
        <f>IF('Relación Víctima_Denunciado '!$L47=0,"-",'Relación Víctima_Denunciado '!I47/'Relación Víctima_Denunciado '!$L47)</f>
        <v>0</v>
      </c>
      <c r="I47" s="64">
        <f>IF('Relación Víctima_Denunciado '!$L47=0,"-",'Relación Víctima_Denunciado '!J47/'Relación Víctima_Denunciado '!$L47)</f>
        <v>0</v>
      </c>
      <c r="J47" s="64">
        <f>IF('Relación Víctima_Denunciado '!$L47=0,"-",'Relación Víctima_Denunciado '!K47/'Relación Víctima_Denunciado '!$L47)</f>
        <v>0</v>
      </c>
    </row>
    <row r="48" spans="2:10" ht="20.100000000000001" customHeight="1" thickBot="1" x14ac:dyDescent="0.25">
      <c r="B48" s="4" t="s">
        <v>234</v>
      </c>
      <c r="C48" s="64">
        <f>'Relación Víctima_Denunciado '!C48/'Relación Víctima_Denunciado '!$L48</f>
        <v>0.20671378091872791</v>
      </c>
      <c r="D48" s="64">
        <f>'Relación Víctima_Denunciado '!D48/'Relación Víctima_Denunciado '!$L48</f>
        <v>8.3038869257950523E-2</v>
      </c>
      <c r="E48" s="64">
        <f>'Relación Víctima_Denunciado '!E48/'Relación Víctima_Denunciado '!$L48</f>
        <v>0.25618374558303886</v>
      </c>
      <c r="F48" s="64">
        <f>'Relación Víctima_Denunciado '!F48/'Relación Víctima_Denunciado '!$L48</f>
        <v>0.45229681978798586</v>
      </c>
      <c r="G48" s="64">
        <f>IF('Relación Víctima_Denunciado '!$L48=0,"-",'Relación Víctima_Denunciado '!H48/'Relación Víctima_Denunciado '!$L48)</f>
        <v>0</v>
      </c>
      <c r="H48" s="64">
        <f>IF('Relación Víctima_Denunciado '!$L48=0,"-",'Relación Víctima_Denunciado '!I48/'Relación Víctima_Denunciado '!$L48)</f>
        <v>1.7667844522968198E-3</v>
      </c>
      <c r="I48" s="64">
        <f>IF('Relación Víctima_Denunciado '!$L48=0,"-",'Relación Víctima_Denunciado '!J48/'Relación Víctima_Denunciado '!$L48)</f>
        <v>0</v>
      </c>
      <c r="J48" s="64">
        <f>IF('Relación Víctima_Denunciado '!$L48=0,"-",'Relación Víctima_Denunciado '!K48/'Relación Víctima_Denunciado '!$L48)</f>
        <v>0</v>
      </c>
    </row>
    <row r="49" spans="2:10" ht="20.100000000000001" customHeight="1" thickBot="1" x14ac:dyDescent="0.25">
      <c r="B49" s="4" t="s">
        <v>235</v>
      </c>
      <c r="C49" s="64">
        <f>'Relación Víctima_Denunciado '!C49/'Relación Víctima_Denunciado '!$L49</f>
        <v>0.1875</v>
      </c>
      <c r="D49" s="64">
        <f>'Relación Víctima_Denunciado '!D49/'Relación Víctima_Denunciado '!$L49</f>
        <v>0.11029411764705882</v>
      </c>
      <c r="E49" s="64">
        <f>'Relación Víctima_Denunciado '!E49/'Relación Víctima_Denunciado '!$L49</f>
        <v>0.31985294117647056</v>
      </c>
      <c r="F49" s="64">
        <f>'Relación Víctima_Denunciado '!F49/'Relación Víctima_Denunciado '!$L49</f>
        <v>0.31985294117647056</v>
      </c>
      <c r="G49" s="64">
        <f>IF('Relación Víctima_Denunciado '!$L49=0,"-",'Relación Víctima_Denunciado '!H49/'Relación Víctima_Denunciado '!$L49)</f>
        <v>0</v>
      </c>
      <c r="H49" s="64">
        <f>IF('Relación Víctima_Denunciado '!$L49=0,"-",'Relación Víctima_Denunciado '!I49/'Relación Víctima_Denunciado '!$L49)</f>
        <v>0</v>
      </c>
      <c r="I49" s="64">
        <f>IF('Relación Víctima_Denunciado '!$L49=0,"-",'Relación Víctima_Denunciado '!J49/'Relación Víctima_Denunciado '!$L49)</f>
        <v>0</v>
      </c>
      <c r="J49" s="64">
        <f>IF('Relación Víctima_Denunciado '!$L49=0,"-",'Relación Víctima_Denunciado '!K49/'Relación Víctima_Denunciado '!$L49)</f>
        <v>6.25E-2</v>
      </c>
    </row>
    <row r="50" spans="2:10" ht="20.100000000000001" customHeight="1" thickBot="1" x14ac:dyDescent="0.25">
      <c r="B50" s="4" t="s">
        <v>236</v>
      </c>
      <c r="C50" s="64">
        <f>'Relación Víctima_Denunciado '!C50/'Relación Víctima_Denunciado '!$L50</f>
        <v>0.19131614654002713</v>
      </c>
      <c r="D50" s="64">
        <f>'Relación Víctima_Denunciado '!D50/'Relación Víctima_Denunciado '!$L50</f>
        <v>0.13704206241519673</v>
      </c>
      <c r="E50" s="64">
        <f>'Relación Víctima_Denunciado '!E50/'Relación Víctima_Denunciado '!$L50</f>
        <v>0.24151967435549526</v>
      </c>
      <c r="F50" s="64">
        <f>'Relación Víctima_Denunciado '!F50/'Relación Víctima_Denunciado '!$L50</f>
        <v>0.43012211668928085</v>
      </c>
      <c r="G50" s="64">
        <f>IF('Relación Víctima_Denunciado '!$L50=0,"-",'Relación Víctima_Denunciado '!H50/'Relación Víctima_Denunciado '!$L50)</f>
        <v>0</v>
      </c>
      <c r="H50" s="64">
        <f>IF('Relación Víctima_Denunciado '!$L50=0,"-",'Relación Víctima_Denunciado '!I50/'Relación Víctima_Denunciado '!$L50)</f>
        <v>0</v>
      </c>
      <c r="I50" s="64">
        <f>IF('Relación Víctima_Denunciado '!$L50=0,"-",'Relación Víctima_Denunciado '!J50/'Relación Víctima_Denunciado '!$L50)</f>
        <v>0</v>
      </c>
      <c r="J50" s="64">
        <f>IF('Relación Víctima_Denunciado '!$L50=0,"-",'Relación Víctima_Denunciado '!K50/'Relación Víctima_Denunciado '!$L50)</f>
        <v>0</v>
      </c>
    </row>
    <row r="51" spans="2:10" ht="20.100000000000001" customHeight="1" thickBot="1" x14ac:dyDescent="0.25">
      <c r="B51" s="4" t="s">
        <v>237</v>
      </c>
      <c r="C51" s="64">
        <f>'Relación Víctima_Denunciado '!C51/'Relación Víctima_Denunciado '!$L51</f>
        <v>0.1762114537444934</v>
      </c>
      <c r="D51" s="64">
        <f>'Relación Víctima_Denunciado '!D51/'Relación Víctima_Denunciado '!$L51</f>
        <v>0.15859030837004406</v>
      </c>
      <c r="E51" s="64">
        <f>'Relación Víctima_Denunciado '!E51/'Relación Víctima_Denunciado '!$L51</f>
        <v>0.42731277533039647</v>
      </c>
      <c r="F51" s="64">
        <f>'Relación Víctima_Denunciado '!F51/'Relación Víctima_Denunciado '!$L51</f>
        <v>0.23788546255506607</v>
      </c>
      <c r="G51" s="64">
        <f>IF('Relación Víctima_Denunciado '!$L51=0,"-",'Relación Víctima_Denunciado '!H51/'Relación Víctima_Denunciado '!$L51)</f>
        <v>0</v>
      </c>
      <c r="H51" s="64">
        <f>IF('Relación Víctima_Denunciado '!$L51=0,"-",'Relación Víctima_Denunciado '!I51/'Relación Víctima_Denunciado '!$L51)</f>
        <v>0</v>
      </c>
      <c r="I51" s="64">
        <f>IF('Relación Víctima_Denunciado '!$L51=0,"-",'Relación Víctima_Denunciado '!J51/'Relación Víctima_Denunciado '!$L51)</f>
        <v>0</v>
      </c>
      <c r="J51" s="64">
        <f>IF('Relación Víctima_Denunciado '!$L51=0,"-",'Relación Víctima_Denunciado '!K51/'Relación Víctima_Denunciado '!$L51)</f>
        <v>0</v>
      </c>
    </row>
    <row r="52" spans="2:10" ht="20.100000000000001" customHeight="1" thickBot="1" x14ac:dyDescent="0.25">
      <c r="B52" s="4" t="s">
        <v>238</v>
      </c>
      <c r="C52" s="64">
        <f>'Relación Víctima_Denunciado '!C52/'Relación Víctima_Denunciado '!$L52</f>
        <v>0.22748815165876776</v>
      </c>
      <c r="D52" s="64">
        <f>'Relación Víctima_Denunciado '!D52/'Relación Víctima_Denunciado '!$L52</f>
        <v>5.2132701421800945E-2</v>
      </c>
      <c r="E52" s="64">
        <f>'Relación Víctima_Denunciado '!E52/'Relación Víctima_Denunciado '!$L52</f>
        <v>0.32227488151658767</v>
      </c>
      <c r="F52" s="64">
        <f>'Relación Víctima_Denunciado '!F52/'Relación Víctima_Denunciado '!$L52</f>
        <v>0.38388625592417064</v>
      </c>
      <c r="G52" s="64">
        <f>IF('Relación Víctima_Denunciado '!$L52=0,"-",'Relación Víctima_Denunciado '!H52/'Relación Víctima_Denunciado '!$L52)</f>
        <v>0</v>
      </c>
      <c r="H52" s="64">
        <f>IF('Relación Víctima_Denunciado '!$L52=0,"-",'Relación Víctima_Denunciado '!I52/'Relación Víctima_Denunciado '!$L52)</f>
        <v>0</v>
      </c>
      <c r="I52" s="64">
        <f>IF('Relación Víctima_Denunciado '!$L52=0,"-",'Relación Víctima_Denunciado '!J52/'Relación Víctima_Denunciado '!$L52)</f>
        <v>0</v>
      </c>
      <c r="J52" s="64">
        <f>IF('Relación Víctima_Denunciado '!$L52=0,"-",'Relación Víctima_Denunciado '!K52/'Relación Víctima_Denunciado '!$L52)</f>
        <v>1.4218009478672985E-2</v>
      </c>
    </row>
    <row r="53" spans="2:10" ht="20.100000000000001" customHeight="1" thickBot="1" x14ac:dyDescent="0.25">
      <c r="B53" s="4" t="s">
        <v>239</v>
      </c>
      <c r="C53" s="64">
        <f>'Relación Víctima_Denunciado '!C53/'Relación Víctima_Denunciado '!$L53</f>
        <v>0.19776714513556617</v>
      </c>
      <c r="D53" s="64">
        <f>'Relación Víctima_Denunciado '!D53/'Relación Víctima_Denunciado '!$L53</f>
        <v>0.13716108452950559</v>
      </c>
      <c r="E53" s="64">
        <f>'Relación Víctima_Denunciado '!E53/'Relación Víctima_Denunciado '!$L53</f>
        <v>0.24561403508771928</v>
      </c>
      <c r="F53" s="64">
        <f>'Relación Víctima_Denunciado '!F53/'Relación Víctima_Denunciado '!$L53</f>
        <v>0.41786283891547049</v>
      </c>
      <c r="G53" s="64">
        <f>IF('Relación Víctima_Denunciado '!$L53=0,"-",'Relación Víctima_Denunciado '!H53/'Relación Víctima_Denunciado '!$L53)</f>
        <v>1.594896331738437E-3</v>
      </c>
      <c r="H53" s="64">
        <f>IF('Relación Víctima_Denunciado '!$L53=0,"-",'Relación Víctima_Denunciado '!I53/'Relación Víctima_Denunciado '!$L53)</f>
        <v>0</v>
      </c>
      <c r="I53" s="64">
        <f>IF('Relación Víctima_Denunciado '!$L53=0,"-",'Relación Víctima_Denunciado '!J53/'Relación Víctima_Denunciado '!$L53)</f>
        <v>0</v>
      </c>
      <c r="J53" s="64">
        <f>IF('Relación Víctima_Denunciado '!$L53=0,"-",'Relación Víctima_Denunciado '!K53/'Relación Víctima_Denunciado '!$L53)</f>
        <v>0</v>
      </c>
    </row>
    <row r="54" spans="2:10" ht="20.100000000000001" customHeight="1" thickBot="1" x14ac:dyDescent="0.25">
      <c r="B54" s="4" t="s">
        <v>240</v>
      </c>
      <c r="C54" s="64">
        <f>'Relación Víctima_Denunciado '!C54/'Relación Víctima_Denunciado '!$L54</f>
        <v>0.13063291139240507</v>
      </c>
      <c r="D54" s="64">
        <f>'Relación Víctima_Denunciado '!D54/'Relación Víctima_Denunciado '!$L54</f>
        <v>7.6624472573839669E-2</v>
      </c>
      <c r="E54" s="64">
        <f>'Relación Víctima_Denunciado '!E54/'Relación Víctima_Denunciado '!$L54</f>
        <v>0.29518987341772152</v>
      </c>
      <c r="F54" s="64">
        <f>'Relación Víctima_Denunciado '!F54/'Relación Víctima_Denunciado '!$L54</f>
        <v>0.49603375527426158</v>
      </c>
      <c r="G54" s="64">
        <f>IF('Relación Víctima_Denunciado '!$L54=0,"-",'Relación Víctima_Denunciado '!H54/'Relación Víctima_Denunciado '!$L54)</f>
        <v>1.0126582278481013E-3</v>
      </c>
      <c r="H54" s="64">
        <f>IF('Relación Víctima_Denunciado '!$L54=0,"-",'Relación Víctima_Denunciado '!I54/'Relación Víctima_Denunciado '!$L54)</f>
        <v>0</v>
      </c>
      <c r="I54" s="64">
        <f>IF('Relación Víctima_Denunciado '!$L54=0,"-",'Relación Víctima_Denunciado '!J54/'Relación Víctima_Denunciado '!$L54)</f>
        <v>3.3755274261603374E-4</v>
      </c>
      <c r="J54" s="64">
        <f>IF('Relación Víctima_Denunciado '!$L54=0,"-",'Relación Víctima_Denunciado '!K54/'Relación Víctima_Denunciado '!$L54)</f>
        <v>1.6877637130801687E-4</v>
      </c>
    </row>
    <row r="55" spans="2:10" ht="20.100000000000001" customHeight="1" thickBot="1" x14ac:dyDescent="0.25">
      <c r="B55" s="4" t="s">
        <v>241</v>
      </c>
      <c r="C55" s="64">
        <f>'Relación Víctima_Denunciado '!C55/'Relación Víctima_Denunciado '!$L55</f>
        <v>0.17122473246135553</v>
      </c>
      <c r="D55" s="64">
        <f>'Relación Víctima_Denunciado '!D55/'Relación Víctima_Denunciado '!$L55</f>
        <v>0.14684898929845422</v>
      </c>
      <c r="E55" s="64">
        <f>'Relación Víctima_Denunciado '!E55/'Relación Víctima_Denunciado '!$L55</f>
        <v>0.26337693222354341</v>
      </c>
      <c r="F55" s="64">
        <f>'Relación Víctima_Denunciado '!F55/'Relación Víctima_Denunciado '!$L55</f>
        <v>0.41379310344827586</v>
      </c>
      <c r="G55" s="64">
        <f>IF('Relación Víctima_Denunciado '!$L55=0,"-",'Relación Víctima_Denunciado '!H55/'Relación Víctima_Denunciado '!$L55)</f>
        <v>0</v>
      </c>
      <c r="H55" s="64">
        <f>IF('Relación Víctima_Denunciado '!$L55=0,"-",'Relación Víctima_Denunciado '!I55/'Relación Víctima_Denunciado '!$L55)</f>
        <v>5.9453032104637331E-4</v>
      </c>
      <c r="I55" s="64">
        <f>IF('Relación Víctima_Denunciado '!$L55=0,"-",'Relación Víctima_Denunciado '!J55/'Relación Víctima_Denunciado '!$L55)</f>
        <v>1.1890606420927466E-3</v>
      </c>
      <c r="J55" s="64">
        <f>IF('Relación Víctima_Denunciado '!$L55=0,"-",'Relación Víctima_Denunciado '!K55/'Relación Víctima_Denunciado '!$L55)</f>
        <v>2.972651605231867E-3</v>
      </c>
    </row>
    <row r="56" spans="2:10" ht="20.100000000000001" customHeight="1" thickBot="1" x14ac:dyDescent="0.25">
      <c r="B56" s="4" t="s">
        <v>242</v>
      </c>
      <c r="C56" s="64">
        <f>'Relación Víctima_Denunciado '!C56/'Relación Víctima_Denunciado '!$L56</f>
        <v>0.12921348314606743</v>
      </c>
      <c r="D56" s="64">
        <f>'Relación Víctima_Denunciado '!D56/'Relación Víctima_Denunciado '!$L56</f>
        <v>0.12640449438202248</v>
      </c>
      <c r="E56" s="64">
        <f>'Relación Víctima_Denunciado '!E56/'Relación Víctima_Denunciado '!$L56</f>
        <v>0.17696629213483145</v>
      </c>
      <c r="F56" s="64">
        <f>'Relación Víctima_Denunciado '!F56/'Relación Víctima_Denunciado '!$L56</f>
        <v>0.550561797752809</v>
      </c>
      <c r="G56" s="64">
        <f>IF('Relación Víctima_Denunciado '!$L56=0,"-",'Relación Víctima_Denunciado '!H56/'Relación Víctima_Denunciado '!$L56)</f>
        <v>2.8089887640449437E-3</v>
      </c>
      <c r="H56" s="64">
        <f>IF('Relación Víctima_Denunciado '!$L56=0,"-",'Relación Víctima_Denunciado '!I56/'Relación Víctima_Denunciado '!$L56)</f>
        <v>0</v>
      </c>
      <c r="I56" s="64">
        <f>IF('Relación Víctima_Denunciado '!$L56=0,"-",'Relación Víctima_Denunciado '!J56/'Relación Víctima_Denunciado '!$L56)</f>
        <v>0</v>
      </c>
      <c r="J56" s="64">
        <f>IF('Relación Víctima_Denunciado '!$L56=0,"-",'Relación Víctima_Denunciado '!K56/'Relación Víctima_Denunciado '!$L56)</f>
        <v>1.4044943820224719E-2</v>
      </c>
    </row>
    <row r="57" spans="2:10" ht="20.100000000000001" customHeight="1" thickBot="1" x14ac:dyDescent="0.25">
      <c r="B57" s="4" t="s">
        <v>243</v>
      </c>
      <c r="C57" s="64">
        <f>'Relación Víctima_Denunciado '!C57/'Relación Víctima_Denunciado '!$L57</f>
        <v>0.19202898550724637</v>
      </c>
      <c r="D57" s="64">
        <f>'Relación Víctima_Denunciado '!D57/'Relación Víctima_Denunciado '!$L57</f>
        <v>8.3333333333333329E-2</v>
      </c>
      <c r="E57" s="64">
        <f>'Relación Víctima_Denunciado '!E57/'Relación Víctima_Denunciado '!$L57</f>
        <v>0.40579710144927539</v>
      </c>
      <c r="F57" s="64">
        <f>'Relación Víctima_Denunciado '!F57/'Relación Víctima_Denunciado '!$L57</f>
        <v>0.3188405797101449</v>
      </c>
      <c r="G57" s="64">
        <f>IF('Relación Víctima_Denunciado '!$L57=0,"-",'Relación Víctima_Denunciado '!H57/'Relación Víctima_Denunciado '!$L57)</f>
        <v>0</v>
      </c>
      <c r="H57" s="64">
        <f>IF('Relación Víctima_Denunciado '!$L57=0,"-",'Relación Víctima_Denunciado '!I57/'Relación Víctima_Denunciado '!$L57)</f>
        <v>0</v>
      </c>
      <c r="I57" s="64">
        <f>IF('Relación Víctima_Denunciado '!$L57=0,"-",'Relación Víctima_Denunciado '!J57/'Relación Víctima_Denunciado '!$L57)</f>
        <v>0</v>
      </c>
      <c r="J57" s="64">
        <f>IF('Relación Víctima_Denunciado '!$L57=0,"-",'Relación Víctima_Denunciado '!K57/'Relación Víctima_Denunciado '!$L57)</f>
        <v>0</v>
      </c>
    </row>
    <row r="58" spans="2:10" ht="20.100000000000001" customHeight="1" thickBot="1" x14ac:dyDescent="0.25">
      <c r="B58" s="4" t="s">
        <v>269</v>
      </c>
      <c r="C58" s="64">
        <f>'Relación Víctima_Denunciado '!C58/'Relación Víctima_Denunciado '!$L58</f>
        <v>0.19783197831978319</v>
      </c>
      <c r="D58" s="64">
        <f>'Relación Víctima_Denunciado '!D58/'Relación Víctima_Denunciado '!$L58</f>
        <v>0.13821138211382114</v>
      </c>
      <c r="E58" s="64">
        <f>'Relación Víctima_Denunciado '!E58/'Relación Víctima_Denunciado '!$L58</f>
        <v>0.24661246612466126</v>
      </c>
      <c r="F58" s="64">
        <f>'Relación Víctima_Denunciado '!F58/'Relación Víctima_Denunciado '!$L58</f>
        <v>0.37669376693766937</v>
      </c>
      <c r="G58" s="64">
        <f>IF('Relación Víctima_Denunciado '!$L58=0,"-",'Relación Víctima_Denunciado '!H58/'Relación Víctima_Denunciado '!$L58)</f>
        <v>0</v>
      </c>
      <c r="H58" s="64">
        <f>IF('Relación Víctima_Denunciado '!$L58=0,"-",'Relación Víctima_Denunciado '!I58/'Relación Víctima_Denunciado '!$L58)</f>
        <v>0</v>
      </c>
      <c r="I58" s="64">
        <f>IF('Relación Víctima_Denunciado '!$L58=0,"-",'Relación Víctima_Denunciado '!J58/'Relación Víctima_Denunciado '!$L58)</f>
        <v>0</v>
      </c>
      <c r="J58" s="64">
        <f>IF('Relación Víctima_Denunciado '!$L58=0,"-",'Relación Víctima_Denunciado '!K58/'Relación Víctima_Denunciado '!$L58)</f>
        <v>4.065040650406504E-2</v>
      </c>
    </row>
    <row r="59" spans="2:10" ht="20.100000000000001" customHeight="1" thickBot="1" x14ac:dyDescent="0.25">
      <c r="B59" s="4" t="s">
        <v>245</v>
      </c>
      <c r="C59" s="64">
        <f>'Relación Víctima_Denunciado '!C59/'Relación Víctima_Denunciado '!$L59</f>
        <v>8.9376053962900506E-2</v>
      </c>
      <c r="D59" s="64">
        <f>'Relación Víctima_Denunciado '!D59/'Relación Víctima_Denunciado '!$L59</f>
        <v>7.0826306913996634E-2</v>
      </c>
      <c r="E59" s="64">
        <f>'Relación Víctima_Denunciado '!E59/'Relación Víctima_Denunciado '!$L59</f>
        <v>0.31365935919055649</v>
      </c>
      <c r="F59" s="64">
        <f>'Relación Víctima_Denunciado '!F59/'Relación Víctima_Denunciado '!$L59</f>
        <v>0.50758853288364247</v>
      </c>
      <c r="G59" s="64">
        <f>IF('Relación Víctima_Denunciado '!$L59=0,"-",'Relación Víctima_Denunciado '!H59/'Relación Víctima_Denunciado '!$L59)</f>
        <v>1.5177065767284991E-2</v>
      </c>
      <c r="H59" s="64">
        <f>IF('Relación Víctima_Denunciado '!$L59=0,"-",'Relación Víctima_Denunciado '!I59/'Relación Víctima_Denunciado '!$L59)</f>
        <v>0</v>
      </c>
      <c r="I59" s="64">
        <f>IF('Relación Víctima_Denunciado '!$L59=0,"-",'Relación Víctima_Denunciado '!J59/'Relación Víctima_Denunciado '!$L59)</f>
        <v>3.3726812816188868E-3</v>
      </c>
      <c r="J59" s="64">
        <f>IF('Relación Víctima_Denunciado '!$L59=0,"-",'Relación Víctima_Denunciado '!K59/'Relación Víctima_Denunciado '!$L59)</f>
        <v>0</v>
      </c>
    </row>
    <row r="60" spans="2:10" ht="20.100000000000001" customHeight="1" thickBot="1" x14ac:dyDescent="0.25">
      <c r="B60" s="4" t="s">
        <v>246</v>
      </c>
      <c r="C60" s="65">
        <f>'Relación Víctima_Denunciado '!C60/'Relación Víctima_Denunciado '!$L60</f>
        <v>0.18951612903225806</v>
      </c>
      <c r="D60" s="65">
        <f>'Relación Víctima_Denunciado '!D60/'Relación Víctima_Denunciado '!$L60</f>
        <v>5.2419354838709679E-2</v>
      </c>
      <c r="E60" s="65">
        <f>'Relación Víctima_Denunciado '!E60/'Relación Víctima_Denunciado '!$L60</f>
        <v>0.29032258064516131</v>
      </c>
      <c r="F60" s="65">
        <f>'Relación Víctima_Denunciado '!F60/'Relación Víctima_Denunciado '!$L60</f>
        <v>0.46774193548387094</v>
      </c>
      <c r="G60" s="64">
        <f>IF('Relación Víctima_Denunciado '!$L60=0,"-",'Relación Víctima_Denunciado '!H60/'Relación Víctima_Denunciado '!$L60)</f>
        <v>0</v>
      </c>
      <c r="H60" s="64">
        <f>IF('Relación Víctima_Denunciado '!$L60=0,"-",'Relación Víctima_Denunciado '!I60/'Relación Víctima_Denunciado '!$L60)</f>
        <v>0</v>
      </c>
      <c r="I60" s="64">
        <f>IF('Relación Víctima_Denunciado '!$L60=0,"-",'Relación Víctima_Denunciado '!J60/'Relación Víctima_Denunciado '!$L60)</f>
        <v>0</v>
      </c>
      <c r="J60" s="64">
        <f>IF('Relación Víctima_Denunciado '!$L60=0,"-",'Relación Víctima_Denunciado '!K60/'Relación Víctima_Denunciado '!$L60)</f>
        <v>0</v>
      </c>
    </row>
    <row r="61" spans="2:10" ht="20.100000000000001" customHeight="1" thickBot="1" x14ac:dyDescent="0.25">
      <c r="B61" s="7" t="s">
        <v>22</v>
      </c>
      <c r="C61" s="32">
        <f>'Relación Víctima_Denunciado '!C61/'Relación Víctima_Denunciado '!$L61</f>
        <v>0.15340305075527208</v>
      </c>
      <c r="D61" s="32">
        <f>'Relación Víctima_Denunciado '!D61/'Relación Víctima_Denunciado '!$L61</f>
        <v>0.10744394175381344</v>
      </c>
      <c r="E61" s="32">
        <f>'Relación Víctima_Denunciado '!E61/'Relación Víctima_Denunciado '!$L61</f>
        <v>0.27538381665801381</v>
      </c>
      <c r="F61" s="32">
        <f>'Relación Víctima_Denunciado '!F61/'Relación Víctima_Denunciado '!$L61</f>
        <v>0.45773690326089644</v>
      </c>
      <c r="G61" s="32">
        <f>IF('Relación Víctima_Denunciado '!$L61=0,"-",'Relación Víctima_Denunciado '!H61/'Relación Víctima_Denunciado '!$L61)</f>
        <v>2.42280402482138E-3</v>
      </c>
      <c r="H61" s="32">
        <f>IF('Relación Víctima_Denunciado '!$L61=0,"-",'Relación Víctima_Denunciado '!I61/'Relación Víctima_Denunciado '!$L61)</f>
        <v>7.1695221142673493E-4</v>
      </c>
      <c r="I61" s="32">
        <f>IF('Relación Víctima_Denunciado '!$L61=0,"-",'Relación Víctima_Denunciado '!J61/'Relación Víctima_Denunciado '!$L61)</f>
        <v>9.394546218695147E-4</v>
      </c>
      <c r="J61" s="32">
        <f>IF('Relación Víctima_Denunciado '!$L61=0,"-",'Relación Víctima_Denunciado '!K61/'Relación Víctima_Denunciado '!$L61)</f>
        <v>1.9530767138866228E-3</v>
      </c>
    </row>
    <row r="63" spans="2:10" x14ac:dyDescent="0.2">
      <c r="C63" s="49"/>
    </row>
  </sheetData>
  <mergeCells count="1">
    <mergeCell ref="C9:J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Z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6" width="15" customWidth="1"/>
    <col min="17" max="17" width="14.125" bestFit="1" customWidth="1"/>
    <col min="18" max="18" width="21.625" hidden="1" customWidth="1"/>
    <col min="19" max="19" width="13.375" hidden="1" customWidth="1"/>
    <col min="20" max="20" width="12.875" bestFit="1" customWidth="1"/>
    <col min="21" max="26" width="15" customWidth="1"/>
  </cols>
  <sheetData>
    <row r="9" spans="2:26" ht="48.2" customHeight="1" x14ac:dyDescent="0.2">
      <c r="B9" s="10"/>
      <c r="C9" s="103" t="s">
        <v>126</v>
      </c>
      <c r="D9" s="103" t="s">
        <v>127</v>
      </c>
      <c r="E9" s="103" t="s">
        <v>128</v>
      </c>
      <c r="F9" s="103" t="s">
        <v>293</v>
      </c>
      <c r="G9" s="103" t="s">
        <v>129</v>
      </c>
      <c r="H9" s="103" t="s">
        <v>151</v>
      </c>
      <c r="I9" s="103" t="s">
        <v>130</v>
      </c>
      <c r="J9" s="103" t="s">
        <v>131</v>
      </c>
      <c r="K9" s="104"/>
      <c r="L9" s="104"/>
      <c r="M9" s="103" t="s">
        <v>132</v>
      </c>
      <c r="N9" s="103" t="s">
        <v>133</v>
      </c>
      <c r="O9" s="103" t="s">
        <v>134</v>
      </c>
      <c r="P9" s="104" t="s">
        <v>135</v>
      </c>
      <c r="Q9" s="104" t="s">
        <v>136</v>
      </c>
      <c r="R9" s="103" t="s">
        <v>137</v>
      </c>
      <c r="S9" s="103" t="s">
        <v>138</v>
      </c>
      <c r="T9" s="103" t="s">
        <v>139</v>
      </c>
      <c r="U9" s="103" t="s">
        <v>140</v>
      </c>
      <c r="V9" s="103" t="s">
        <v>141</v>
      </c>
      <c r="W9" s="103" t="s">
        <v>142</v>
      </c>
      <c r="X9" s="103" t="s">
        <v>143</v>
      </c>
      <c r="Y9" s="103" t="s">
        <v>144</v>
      </c>
      <c r="Z9" s="103" t="s">
        <v>145</v>
      </c>
    </row>
    <row r="10" spans="2:26" ht="73.5" customHeight="1" thickBot="1" x14ac:dyDescent="0.25">
      <c r="B10" s="10"/>
      <c r="C10" s="103"/>
      <c r="D10" s="103"/>
      <c r="E10" s="103"/>
      <c r="F10" s="103"/>
      <c r="G10" s="103"/>
      <c r="H10" s="103"/>
      <c r="I10" s="103"/>
      <c r="J10" s="26" t="s">
        <v>146</v>
      </c>
      <c r="K10" s="26" t="s">
        <v>147</v>
      </c>
      <c r="L10" s="26" t="s">
        <v>148</v>
      </c>
      <c r="M10" s="103"/>
      <c r="N10" s="103"/>
      <c r="O10" s="26" t="s">
        <v>35</v>
      </c>
      <c r="P10" s="26" t="s">
        <v>149</v>
      </c>
      <c r="Q10" s="26" t="s">
        <v>150</v>
      </c>
      <c r="R10" s="103"/>
      <c r="S10" s="103"/>
      <c r="T10" s="103"/>
      <c r="U10" s="103"/>
      <c r="V10" s="103"/>
      <c r="W10" s="103"/>
      <c r="X10" s="103"/>
      <c r="Y10" s="103"/>
      <c r="Z10" s="103"/>
    </row>
    <row r="11" spans="2:26" ht="20.100000000000001" customHeight="1" thickBot="1" x14ac:dyDescent="0.25">
      <c r="B11" s="3" t="s">
        <v>197</v>
      </c>
      <c r="C11" s="18">
        <v>4411</v>
      </c>
      <c r="D11" s="18">
        <v>1995</v>
      </c>
      <c r="E11" s="18">
        <v>2416</v>
      </c>
      <c r="F11" s="18">
        <v>0</v>
      </c>
      <c r="G11" s="18">
        <v>4884</v>
      </c>
      <c r="H11" s="18">
        <v>0</v>
      </c>
      <c r="I11" s="18">
        <v>0</v>
      </c>
      <c r="J11" s="18">
        <v>3699</v>
      </c>
      <c r="K11" s="18">
        <v>234</v>
      </c>
      <c r="L11" s="18">
        <v>770</v>
      </c>
      <c r="M11" s="18">
        <v>100</v>
      </c>
      <c r="N11" s="18">
        <v>81</v>
      </c>
      <c r="O11" s="18">
        <v>269</v>
      </c>
      <c r="P11" s="18">
        <v>119</v>
      </c>
      <c r="Q11" s="18">
        <v>150</v>
      </c>
      <c r="R11" s="69">
        <v>770554</v>
      </c>
      <c r="S11" s="69">
        <v>377203</v>
      </c>
      <c r="T11" s="51">
        <f t="shared" ref="T11" si="0">+(G11/R11)*10000</f>
        <v>63.382968617384378</v>
      </c>
      <c r="U11" s="51">
        <f t="shared" ref="U11" si="1">+(G11/S11)*10000</f>
        <v>129.47935196697799</v>
      </c>
      <c r="V11" s="51">
        <f t="shared" ref="V11:V42" si="2">+(C11/S11)*10000</f>
        <v>116.93968499720309</v>
      </c>
      <c r="W11" s="52">
        <f t="shared" ref="W11" si="3">+O11/G11</f>
        <v>5.5077805077805075E-2</v>
      </c>
      <c r="X11" s="52">
        <f t="shared" ref="X11:X42" si="4">O11/C11</f>
        <v>6.0983903876671956E-2</v>
      </c>
      <c r="Y11" s="52">
        <f>'Órdenes y Medidas'!C14/'Denuncias-Renuncias'!G11</f>
        <v>0.25962325962325961</v>
      </c>
      <c r="Z11" s="52">
        <f>'Órdenes y Medidas'!C14/'Denuncias-Renuncias'!C11</f>
        <v>0.2874631602811154</v>
      </c>
    </row>
    <row r="12" spans="2:26" ht="20.100000000000001" customHeight="1" thickBot="1" x14ac:dyDescent="0.25">
      <c r="B12" s="4" t="s">
        <v>198</v>
      </c>
      <c r="C12" s="19">
        <v>4687</v>
      </c>
      <c r="D12" s="19">
        <v>3999</v>
      </c>
      <c r="E12" s="19">
        <v>688</v>
      </c>
      <c r="F12" s="19">
        <v>17</v>
      </c>
      <c r="G12" s="19">
        <v>6666</v>
      </c>
      <c r="H12" s="19">
        <v>7</v>
      </c>
      <c r="I12" s="19">
        <v>1</v>
      </c>
      <c r="J12" s="19">
        <v>4163</v>
      </c>
      <c r="K12" s="19">
        <v>45</v>
      </c>
      <c r="L12" s="19">
        <v>599</v>
      </c>
      <c r="M12" s="19">
        <v>292</v>
      </c>
      <c r="N12" s="19">
        <v>1559</v>
      </c>
      <c r="O12" s="19">
        <v>339</v>
      </c>
      <c r="P12" s="19">
        <v>304</v>
      </c>
      <c r="Q12" s="19">
        <v>35</v>
      </c>
      <c r="R12" s="70">
        <v>1344987</v>
      </c>
      <c r="S12" s="70">
        <v>682232</v>
      </c>
      <c r="T12" s="51">
        <f t="shared" ref="T12:T60" si="5">+(G12/R12)*10000</f>
        <v>49.561817326115424</v>
      </c>
      <c r="U12" s="51">
        <f t="shared" ref="U12:U60" si="6">+(G12/S12)*10000</f>
        <v>97.70869733463104</v>
      </c>
      <c r="V12" s="51">
        <f t="shared" si="2"/>
        <v>68.700969758088164</v>
      </c>
      <c r="W12" s="52">
        <f t="shared" ref="W12:W60" si="7">+O12/G12</f>
        <v>5.0855085508550855E-2</v>
      </c>
      <c r="X12" s="52">
        <f t="shared" si="4"/>
        <v>7.2327714956262001E-2</v>
      </c>
      <c r="Y12" s="52">
        <f>'Órdenes y Medidas'!C15/'Denuncias-Renuncias'!G12</f>
        <v>0.14521452145214522</v>
      </c>
      <c r="Z12" s="52">
        <f>'Órdenes y Medidas'!C15/'Denuncias-Renuncias'!C12</f>
        <v>0.20652869639428206</v>
      </c>
    </row>
    <row r="13" spans="2:26" ht="20.100000000000001" customHeight="1" thickBot="1" x14ac:dyDescent="0.25">
      <c r="B13" s="4" t="s">
        <v>199</v>
      </c>
      <c r="C13" s="19">
        <v>2648</v>
      </c>
      <c r="D13" s="19">
        <v>2456</v>
      </c>
      <c r="E13" s="19">
        <v>192</v>
      </c>
      <c r="F13" s="19">
        <v>12</v>
      </c>
      <c r="G13" s="19">
        <v>2662</v>
      </c>
      <c r="H13" s="19">
        <v>9</v>
      </c>
      <c r="I13" s="19">
        <v>0</v>
      </c>
      <c r="J13" s="19">
        <v>2456</v>
      </c>
      <c r="K13" s="19">
        <v>27</v>
      </c>
      <c r="L13" s="19">
        <v>125</v>
      </c>
      <c r="M13" s="19">
        <v>45</v>
      </c>
      <c r="N13" s="19">
        <v>0</v>
      </c>
      <c r="O13" s="19">
        <v>83</v>
      </c>
      <c r="P13" s="19">
        <v>64</v>
      </c>
      <c r="Q13" s="19">
        <v>19</v>
      </c>
      <c r="R13" s="70">
        <v>773163</v>
      </c>
      <c r="S13" s="70">
        <v>395234</v>
      </c>
      <c r="T13" s="51">
        <f t="shared" si="5"/>
        <v>34.429997296818392</v>
      </c>
      <c r="U13" s="51">
        <f t="shared" si="6"/>
        <v>67.352505098245587</v>
      </c>
      <c r="V13" s="51">
        <f t="shared" si="2"/>
        <v>66.998284560538821</v>
      </c>
      <c r="W13" s="52">
        <f t="shared" si="7"/>
        <v>3.1179564237415476E-2</v>
      </c>
      <c r="X13" s="52">
        <f t="shared" si="4"/>
        <v>3.1344410876132933E-2</v>
      </c>
      <c r="Y13" s="52">
        <f>'Órdenes y Medidas'!C16/'Denuncias-Renuncias'!G13</f>
        <v>0.17129977460555973</v>
      </c>
      <c r="Z13" s="52">
        <f>'Órdenes y Medidas'!C16/'Denuncias-Renuncias'!C13</f>
        <v>0.17220543806646527</v>
      </c>
    </row>
    <row r="14" spans="2:26" ht="20.100000000000001" customHeight="1" thickBot="1" x14ac:dyDescent="0.25">
      <c r="B14" s="4" t="s">
        <v>200</v>
      </c>
      <c r="C14" s="19">
        <v>4681</v>
      </c>
      <c r="D14" s="19">
        <v>3982</v>
      </c>
      <c r="E14" s="19">
        <v>699</v>
      </c>
      <c r="F14" s="19">
        <v>7</v>
      </c>
      <c r="G14" s="19">
        <v>5042</v>
      </c>
      <c r="H14" s="19">
        <v>12</v>
      </c>
      <c r="I14" s="19">
        <v>11</v>
      </c>
      <c r="J14" s="19">
        <v>3984</v>
      </c>
      <c r="K14" s="19">
        <v>56</v>
      </c>
      <c r="L14" s="19">
        <v>411</v>
      </c>
      <c r="M14" s="19">
        <v>524</v>
      </c>
      <c r="N14" s="19">
        <v>44</v>
      </c>
      <c r="O14" s="19">
        <v>143</v>
      </c>
      <c r="P14" s="19">
        <v>109</v>
      </c>
      <c r="Q14" s="19">
        <v>34</v>
      </c>
      <c r="R14" s="70">
        <v>945797</v>
      </c>
      <c r="S14" s="70">
        <v>480849</v>
      </c>
      <c r="T14" s="51">
        <f t="shared" si="5"/>
        <v>53.309536824498281</v>
      </c>
      <c r="U14" s="51">
        <f t="shared" si="6"/>
        <v>104.8562022589212</v>
      </c>
      <c r="V14" s="51">
        <f t="shared" si="2"/>
        <v>97.348647912338379</v>
      </c>
      <c r="W14" s="52">
        <f t="shared" si="7"/>
        <v>2.8361761205870688E-2</v>
      </c>
      <c r="X14" s="52">
        <f t="shared" si="4"/>
        <v>3.0549027985473189E-2</v>
      </c>
      <c r="Y14" s="52">
        <f>'Órdenes y Medidas'!C17/'Denuncias-Renuncias'!G14</f>
        <v>0.18722729075763586</v>
      </c>
      <c r="Z14" s="52">
        <f>'Órdenes y Medidas'!C17/'Denuncias-Renuncias'!C14</f>
        <v>0.20166631061738946</v>
      </c>
    </row>
    <row r="15" spans="2:26" ht="20.100000000000001" customHeight="1" thickBot="1" x14ac:dyDescent="0.25">
      <c r="B15" s="4" t="s">
        <v>201</v>
      </c>
      <c r="C15" s="19">
        <v>2468</v>
      </c>
      <c r="D15" s="19">
        <v>1748</v>
      </c>
      <c r="E15" s="19">
        <v>720</v>
      </c>
      <c r="F15" s="19">
        <v>0</v>
      </c>
      <c r="G15" s="19">
        <v>2503</v>
      </c>
      <c r="H15" s="19">
        <v>8</v>
      </c>
      <c r="I15" s="19">
        <v>0</v>
      </c>
      <c r="J15" s="19">
        <v>1837</v>
      </c>
      <c r="K15" s="19">
        <v>54</v>
      </c>
      <c r="L15" s="19">
        <v>415</v>
      </c>
      <c r="M15" s="19">
        <v>187</v>
      </c>
      <c r="N15" s="19">
        <v>2</v>
      </c>
      <c r="O15" s="19">
        <v>125</v>
      </c>
      <c r="P15" s="19">
        <v>63</v>
      </c>
      <c r="Q15" s="19">
        <v>62</v>
      </c>
      <c r="R15" s="70">
        <v>538789</v>
      </c>
      <c r="S15" s="70">
        <v>271413</v>
      </c>
      <c r="T15" s="51">
        <f t="shared" si="5"/>
        <v>46.456033809153489</v>
      </c>
      <c r="U15" s="51">
        <f t="shared" si="6"/>
        <v>92.221080051434527</v>
      </c>
      <c r="V15" s="51">
        <f t="shared" si="2"/>
        <v>90.931532387910678</v>
      </c>
      <c r="W15" s="52">
        <f t="shared" si="7"/>
        <v>4.9940071913703553E-2</v>
      </c>
      <c r="X15" s="52">
        <f t="shared" si="4"/>
        <v>5.06482982171799E-2</v>
      </c>
      <c r="Y15" s="52">
        <f>'Órdenes y Medidas'!C18/'Denuncias-Renuncias'!G15</f>
        <v>0.23731522173391931</v>
      </c>
      <c r="Z15" s="52">
        <f>'Órdenes y Medidas'!C18/'Denuncias-Renuncias'!C15</f>
        <v>0.2406807131280389</v>
      </c>
    </row>
    <row r="16" spans="2:26" ht="20.100000000000001" customHeight="1" thickBot="1" x14ac:dyDescent="0.25">
      <c r="B16" s="4" t="s">
        <v>202</v>
      </c>
      <c r="C16" s="19">
        <v>1920</v>
      </c>
      <c r="D16" s="19">
        <v>1521</v>
      </c>
      <c r="E16" s="19">
        <v>399</v>
      </c>
      <c r="F16" s="19">
        <v>3</v>
      </c>
      <c r="G16" s="19">
        <v>2060</v>
      </c>
      <c r="H16" s="19">
        <v>1</v>
      </c>
      <c r="I16" s="19">
        <v>12</v>
      </c>
      <c r="J16" s="19">
        <v>1682</v>
      </c>
      <c r="K16" s="19">
        <v>37</v>
      </c>
      <c r="L16" s="19">
        <v>241</v>
      </c>
      <c r="M16" s="19">
        <v>60</v>
      </c>
      <c r="N16" s="19">
        <v>27</v>
      </c>
      <c r="O16" s="19">
        <v>132</v>
      </c>
      <c r="P16" s="19">
        <v>109</v>
      </c>
      <c r="Q16" s="19">
        <v>23</v>
      </c>
      <c r="R16" s="70">
        <v>618143</v>
      </c>
      <c r="S16" s="70">
        <v>312181</v>
      </c>
      <c r="T16" s="51">
        <f t="shared" si="5"/>
        <v>33.325622064797301</v>
      </c>
      <c r="U16" s="51">
        <f t="shared" si="6"/>
        <v>65.987359896982838</v>
      </c>
      <c r="V16" s="51">
        <f t="shared" si="2"/>
        <v>61.502782039906336</v>
      </c>
      <c r="W16" s="52">
        <f t="shared" si="7"/>
        <v>6.4077669902912623E-2</v>
      </c>
      <c r="X16" s="52">
        <f t="shared" si="4"/>
        <v>6.8750000000000006E-2</v>
      </c>
      <c r="Y16" s="52">
        <f>'Órdenes y Medidas'!C19/'Denuncias-Renuncias'!G16</f>
        <v>0.21601941747572814</v>
      </c>
      <c r="Z16" s="52">
        <f>'Órdenes y Medidas'!C19/'Denuncias-Renuncias'!C16</f>
        <v>0.23177083333333334</v>
      </c>
    </row>
    <row r="17" spans="2:26" ht="20.100000000000001" customHeight="1" thickBot="1" x14ac:dyDescent="0.25">
      <c r="B17" s="4" t="s">
        <v>203</v>
      </c>
      <c r="C17" s="19">
        <v>8089</v>
      </c>
      <c r="D17" s="19">
        <v>4740</v>
      </c>
      <c r="E17" s="19">
        <v>3349</v>
      </c>
      <c r="F17" s="19">
        <v>38</v>
      </c>
      <c r="G17" s="19">
        <v>9146</v>
      </c>
      <c r="H17" s="19">
        <v>200</v>
      </c>
      <c r="I17" s="19">
        <v>14</v>
      </c>
      <c r="J17" s="19">
        <v>5859</v>
      </c>
      <c r="K17" s="19">
        <v>191</v>
      </c>
      <c r="L17" s="19">
        <v>1648</v>
      </c>
      <c r="M17" s="19">
        <v>1209</v>
      </c>
      <c r="N17" s="19">
        <v>25</v>
      </c>
      <c r="O17" s="19">
        <v>922</v>
      </c>
      <c r="P17" s="19">
        <v>549</v>
      </c>
      <c r="Q17" s="19">
        <v>373</v>
      </c>
      <c r="R17" s="70">
        <v>1878250</v>
      </c>
      <c r="S17" s="70">
        <v>959768</v>
      </c>
      <c r="T17" s="51">
        <f t="shared" si="5"/>
        <v>48.694263276986561</v>
      </c>
      <c r="U17" s="51">
        <f t="shared" si="6"/>
        <v>95.293862683481848</v>
      </c>
      <c r="V17" s="51">
        <f t="shared" si="2"/>
        <v>84.280784522926382</v>
      </c>
      <c r="W17" s="52">
        <f t="shared" si="7"/>
        <v>0.10080909687294992</v>
      </c>
      <c r="X17" s="52">
        <f t="shared" si="4"/>
        <v>0.11398195079737916</v>
      </c>
      <c r="Y17" s="52">
        <f>'Órdenes y Medidas'!C20/'Denuncias-Renuncias'!G17</f>
        <v>0.19144981412639406</v>
      </c>
      <c r="Z17" s="52">
        <f>'Órdenes y Medidas'!C20/'Denuncias-Renuncias'!C17</f>
        <v>0.2164668067746322</v>
      </c>
    </row>
    <row r="18" spans="2:26" ht="20.100000000000001" customHeight="1" thickBot="1" x14ac:dyDescent="0.25">
      <c r="B18" s="4" t="s">
        <v>204</v>
      </c>
      <c r="C18" s="19">
        <v>7881</v>
      </c>
      <c r="D18" s="19">
        <v>6509</v>
      </c>
      <c r="E18" s="19">
        <v>1372</v>
      </c>
      <c r="F18" s="19">
        <v>4</v>
      </c>
      <c r="G18" s="19">
        <v>8353</v>
      </c>
      <c r="H18" s="19">
        <v>96</v>
      </c>
      <c r="I18" s="19">
        <v>0</v>
      </c>
      <c r="J18" s="19">
        <v>5914</v>
      </c>
      <c r="K18" s="19">
        <v>40</v>
      </c>
      <c r="L18" s="19">
        <v>1100</v>
      </c>
      <c r="M18" s="19">
        <v>1133</v>
      </c>
      <c r="N18" s="19">
        <v>70</v>
      </c>
      <c r="O18" s="19">
        <v>928</v>
      </c>
      <c r="P18" s="19">
        <v>682</v>
      </c>
      <c r="Q18" s="19">
        <v>246</v>
      </c>
      <c r="R18" s="70">
        <v>1977664</v>
      </c>
      <c r="S18" s="70">
        <v>1013443</v>
      </c>
      <c r="T18" s="51">
        <f t="shared" si="5"/>
        <v>42.23669945956442</v>
      </c>
      <c r="U18" s="51">
        <f t="shared" si="6"/>
        <v>82.422001040019026</v>
      </c>
      <c r="V18" s="51">
        <f t="shared" si="2"/>
        <v>77.764610343156946</v>
      </c>
      <c r="W18" s="52">
        <f t="shared" si="7"/>
        <v>0.11109780917035796</v>
      </c>
      <c r="X18" s="52">
        <f t="shared" si="4"/>
        <v>0.11775155437127269</v>
      </c>
      <c r="Y18" s="52">
        <f>'Órdenes y Medidas'!C21/'Denuncias-Renuncias'!G18</f>
        <v>0.23919549862324913</v>
      </c>
      <c r="Z18" s="52">
        <f>'Órdenes y Medidas'!C21/'Denuncias-Renuncias'!C18</f>
        <v>0.25352112676056338</v>
      </c>
    </row>
    <row r="19" spans="2:26" ht="20.100000000000001" customHeight="1" thickBot="1" x14ac:dyDescent="0.25">
      <c r="B19" s="4" t="s">
        <v>205</v>
      </c>
      <c r="C19" s="19">
        <v>627</v>
      </c>
      <c r="D19" s="19">
        <v>352</v>
      </c>
      <c r="E19" s="19">
        <v>275</v>
      </c>
      <c r="F19" s="19">
        <v>13</v>
      </c>
      <c r="G19" s="19">
        <v>665</v>
      </c>
      <c r="H19" s="19">
        <v>0</v>
      </c>
      <c r="I19" s="19">
        <v>0</v>
      </c>
      <c r="J19" s="19">
        <v>506</v>
      </c>
      <c r="K19" s="19">
        <v>3</v>
      </c>
      <c r="L19" s="19">
        <v>124</v>
      </c>
      <c r="M19" s="19">
        <v>11</v>
      </c>
      <c r="N19" s="19">
        <v>21</v>
      </c>
      <c r="O19" s="19">
        <v>93</v>
      </c>
      <c r="P19" s="19">
        <v>47</v>
      </c>
      <c r="Q19" s="19">
        <v>46</v>
      </c>
      <c r="R19" s="70">
        <v>230087</v>
      </c>
      <c r="S19" s="70">
        <v>112920</v>
      </c>
      <c r="T19" s="51">
        <f t="shared" si="5"/>
        <v>28.902110940644192</v>
      </c>
      <c r="U19" s="51">
        <f t="shared" si="6"/>
        <v>58.891250442791353</v>
      </c>
      <c r="V19" s="51">
        <f t="shared" si="2"/>
        <v>55.52603613177471</v>
      </c>
      <c r="W19" s="52">
        <f t="shared" si="7"/>
        <v>0.13984962406015036</v>
      </c>
      <c r="X19" s="52">
        <f t="shared" si="4"/>
        <v>0.14832535885167464</v>
      </c>
      <c r="Y19" s="52">
        <f>'Órdenes y Medidas'!C22/'Denuncias-Renuncias'!G19</f>
        <v>0.30526315789473685</v>
      </c>
      <c r="Z19" s="52">
        <f>'Órdenes y Medidas'!C22/'Denuncias-Renuncias'!C19</f>
        <v>0.3237639553429027</v>
      </c>
    </row>
    <row r="20" spans="2:26" ht="20.100000000000001" customHeight="1" thickBot="1" x14ac:dyDescent="0.25">
      <c r="B20" s="4" t="s">
        <v>206</v>
      </c>
      <c r="C20" s="19">
        <v>254</v>
      </c>
      <c r="D20" s="19">
        <v>118</v>
      </c>
      <c r="E20" s="19">
        <v>136</v>
      </c>
      <c r="F20" s="19">
        <v>0</v>
      </c>
      <c r="G20" s="19">
        <v>254</v>
      </c>
      <c r="H20" s="19">
        <v>4</v>
      </c>
      <c r="I20" s="19">
        <v>4</v>
      </c>
      <c r="J20" s="19">
        <v>186</v>
      </c>
      <c r="K20" s="19">
        <v>0</v>
      </c>
      <c r="L20" s="19">
        <v>44</v>
      </c>
      <c r="M20" s="19">
        <v>16</v>
      </c>
      <c r="N20" s="19">
        <v>0</v>
      </c>
      <c r="O20" s="19">
        <v>23</v>
      </c>
      <c r="P20" s="19">
        <v>8</v>
      </c>
      <c r="Q20" s="19">
        <v>15</v>
      </c>
      <c r="R20" s="70">
        <v>136091</v>
      </c>
      <c r="S20" s="70">
        <v>66735</v>
      </c>
      <c r="T20" s="51">
        <f t="shared" si="5"/>
        <v>18.663982188388651</v>
      </c>
      <c r="U20" s="51">
        <f t="shared" si="6"/>
        <v>38.060987487824974</v>
      </c>
      <c r="V20" s="51">
        <f t="shared" si="2"/>
        <v>38.060987487824974</v>
      </c>
      <c r="W20" s="52">
        <f t="shared" si="7"/>
        <v>9.055118110236221E-2</v>
      </c>
      <c r="X20" s="52">
        <f t="shared" si="4"/>
        <v>9.055118110236221E-2</v>
      </c>
      <c r="Y20" s="52">
        <f>'Órdenes y Medidas'!C23/'Denuncias-Renuncias'!G20</f>
        <v>0.25196850393700787</v>
      </c>
      <c r="Z20" s="52">
        <f>'Órdenes y Medidas'!C23/'Denuncias-Renuncias'!C20</f>
        <v>0.25196850393700787</v>
      </c>
    </row>
    <row r="21" spans="2:26" ht="20.100000000000001" customHeight="1" thickBot="1" x14ac:dyDescent="0.25">
      <c r="B21" s="4" t="s">
        <v>207</v>
      </c>
      <c r="C21" s="19">
        <v>3581</v>
      </c>
      <c r="D21" s="19">
        <v>1887</v>
      </c>
      <c r="E21" s="19">
        <v>1694</v>
      </c>
      <c r="F21" s="19">
        <v>30</v>
      </c>
      <c r="G21" s="19">
        <v>4025</v>
      </c>
      <c r="H21" s="19">
        <v>42</v>
      </c>
      <c r="I21" s="19">
        <v>3</v>
      </c>
      <c r="J21" s="19">
        <v>2436</v>
      </c>
      <c r="K21" s="19">
        <v>70</v>
      </c>
      <c r="L21" s="19">
        <v>1107</v>
      </c>
      <c r="M21" s="19">
        <v>283</v>
      </c>
      <c r="N21" s="19">
        <v>84</v>
      </c>
      <c r="O21" s="19">
        <v>703</v>
      </c>
      <c r="P21" s="19">
        <v>364</v>
      </c>
      <c r="Q21" s="19">
        <v>339</v>
      </c>
      <c r="R21" s="70">
        <v>998443</v>
      </c>
      <c r="S21" s="70">
        <v>508179</v>
      </c>
      <c r="T21" s="51">
        <f t="shared" si="5"/>
        <v>40.312766978185039</v>
      </c>
      <c r="U21" s="51">
        <f t="shared" si="6"/>
        <v>79.204374836425743</v>
      </c>
      <c r="V21" s="51">
        <f t="shared" si="2"/>
        <v>70.467295972482134</v>
      </c>
      <c r="W21" s="52">
        <f t="shared" si="7"/>
        <v>0.1746583850931677</v>
      </c>
      <c r="X21" s="52">
        <f t="shared" si="4"/>
        <v>0.19631387880480314</v>
      </c>
      <c r="Y21" s="52">
        <f>'Órdenes y Medidas'!C24/'Denuncias-Renuncias'!G21</f>
        <v>0.17490683229813664</v>
      </c>
      <c r="Z21" s="52">
        <f>'Órdenes y Medidas'!C24/'Denuncias-Renuncias'!C21</f>
        <v>0.19659313041049986</v>
      </c>
    </row>
    <row r="22" spans="2:26" ht="20.100000000000001" customHeight="1" thickBot="1" x14ac:dyDescent="0.25">
      <c r="B22" s="4" t="s">
        <v>208</v>
      </c>
      <c r="C22" s="19">
        <v>3075</v>
      </c>
      <c r="D22" s="19">
        <v>2034</v>
      </c>
      <c r="E22" s="19">
        <v>1041</v>
      </c>
      <c r="F22" s="19">
        <v>39</v>
      </c>
      <c r="G22" s="19">
        <v>3610</v>
      </c>
      <c r="H22" s="19">
        <v>52</v>
      </c>
      <c r="I22" s="19">
        <v>8</v>
      </c>
      <c r="J22" s="19">
        <v>2039</v>
      </c>
      <c r="K22" s="19">
        <v>37</v>
      </c>
      <c r="L22" s="19">
        <v>705</v>
      </c>
      <c r="M22" s="19">
        <v>562</v>
      </c>
      <c r="N22" s="19">
        <v>207</v>
      </c>
      <c r="O22" s="19">
        <v>561</v>
      </c>
      <c r="P22" s="19">
        <v>360</v>
      </c>
      <c r="Q22" s="19">
        <v>201</v>
      </c>
      <c r="R22" s="70">
        <v>1015128</v>
      </c>
      <c r="S22" s="70">
        <v>530617</v>
      </c>
      <c r="T22" s="51">
        <f t="shared" si="5"/>
        <v>35.562017794800262</v>
      </c>
      <c r="U22" s="51">
        <f t="shared" si="6"/>
        <v>68.034005695256653</v>
      </c>
      <c r="V22" s="51">
        <f t="shared" si="2"/>
        <v>57.95140374318953</v>
      </c>
      <c r="W22" s="52">
        <f t="shared" si="7"/>
        <v>0.1554016620498615</v>
      </c>
      <c r="X22" s="52">
        <f t="shared" si="4"/>
        <v>0.1824390243902439</v>
      </c>
      <c r="Y22" s="52">
        <f>'Órdenes y Medidas'!C25/'Denuncias-Renuncias'!G22</f>
        <v>0.21634349030470915</v>
      </c>
      <c r="Z22" s="52">
        <f>'Órdenes y Medidas'!C25/'Denuncias-Renuncias'!C22</f>
        <v>0.25398373983739836</v>
      </c>
    </row>
    <row r="23" spans="2:26" ht="20.100000000000001" customHeight="1" thickBot="1" x14ac:dyDescent="0.25">
      <c r="B23" s="4" t="s">
        <v>209</v>
      </c>
      <c r="C23" s="19">
        <v>7263</v>
      </c>
      <c r="D23" s="19">
        <v>4025</v>
      </c>
      <c r="E23" s="19">
        <v>3238</v>
      </c>
      <c r="F23" s="19">
        <v>11</v>
      </c>
      <c r="G23" s="19">
        <v>7933</v>
      </c>
      <c r="H23" s="19">
        <v>354</v>
      </c>
      <c r="I23" s="19">
        <v>95</v>
      </c>
      <c r="J23" s="19">
        <v>4365</v>
      </c>
      <c r="K23" s="19">
        <v>283</v>
      </c>
      <c r="L23" s="19">
        <v>1670</v>
      </c>
      <c r="M23" s="19">
        <v>909</v>
      </c>
      <c r="N23" s="19">
        <v>257</v>
      </c>
      <c r="O23" s="19">
        <v>1240</v>
      </c>
      <c r="P23" s="19">
        <v>654</v>
      </c>
      <c r="Q23" s="19">
        <v>586</v>
      </c>
      <c r="R23" s="70">
        <v>1249844</v>
      </c>
      <c r="S23" s="70">
        <v>627171</v>
      </c>
      <c r="T23" s="51">
        <f t="shared" si="5"/>
        <v>63.471921295777712</v>
      </c>
      <c r="U23" s="51">
        <f t="shared" si="6"/>
        <v>126.4886290979653</v>
      </c>
      <c r="V23" s="51">
        <f t="shared" si="2"/>
        <v>115.80573719129232</v>
      </c>
      <c r="W23" s="52">
        <f t="shared" si="7"/>
        <v>0.1563090886171688</v>
      </c>
      <c r="X23" s="52">
        <f t="shared" si="4"/>
        <v>0.17072834916701088</v>
      </c>
      <c r="Y23" s="52">
        <f>'Órdenes y Medidas'!C26/'Denuncias-Renuncias'!G23</f>
        <v>0.20244548090255893</v>
      </c>
      <c r="Z23" s="52">
        <f>'Órdenes y Medidas'!C26/'Denuncias-Renuncias'!C23</f>
        <v>0.22112074900178991</v>
      </c>
    </row>
    <row r="24" spans="2:26" ht="20.100000000000001" customHeight="1" thickBot="1" x14ac:dyDescent="0.25">
      <c r="B24" s="4" t="s">
        <v>210</v>
      </c>
      <c r="C24" s="19">
        <v>5447</v>
      </c>
      <c r="D24" s="19">
        <v>4059</v>
      </c>
      <c r="E24" s="19">
        <v>1388</v>
      </c>
      <c r="F24" s="19">
        <v>10</v>
      </c>
      <c r="G24" s="19">
        <v>6250</v>
      </c>
      <c r="H24" s="19">
        <v>51</v>
      </c>
      <c r="I24" s="19">
        <v>5</v>
      </c>
      <c r="J24" s="19">
        <v>3288</v>
      </c>
      <c r="K24" s="19">
        <v>166</v>
      </c>
      <c r="L24" s="19">
        <v>1049</v>
      </c>
      <c r="M24" s="19">
        <v>1538</v>
      </c>
      <c r="N24" s="19">
        <v>153</v>
      </c>
      <c r="O24" s="19">
        <v>643</v>
      </c>
      <c r="P24" s="19">
        <v>387</v>
      </c>
      <c r="Q24" s="19">
        <v>256</v>
      </c>
      <c r="R24" s="70">
        <v>1171547</v>
      </c>
      <c r="S24" s="70">
        <v>589804</v>
      </c>
      <c r="T24" s="51">
        <f t="shared" si="5"/>
        <v>53.348265157095703</v>
      </c>
      <c r="U24" s="51">
        <f t="shared" si="6"/>
        <v>105.96740612135557</v>
      </c>
      <c r="V24" s="51">
        <f t="shared" si="2"/>
        <v>92.352713782883811</v>
      </c>
      <c r="W24" s="52">
        <f t="shared" si="7"/>
        <v>0.10288</v>
      </c>
      <c r="X24" s="52">
        <f t="shared" si="4"/>
        <v>0.11804663117312282</v>
      </c>
      <c r="Y24" s="52">
        <f>'Órdenes y Medidas'!C27/'Denuncias-Renuncias'!G24</f>
        <v>0.12</v>
      </c>
      <c r="Z24" s="52">
        <f>'Órdenes y Medidas'!C27/'Denuncias-Renuncias'!C24</f>
        <v>0.1376904718193501</v>
      </c>
    </row>
    <row r="25" spans="2:26" ht="20.100000000000001" customHeight="1" thickBot="1" x14ac:dyDescent="0.25">
      <c r="B25" s="4" t="s">
        <v>211</v>
      </c>
      <c r="C25" s="19">
        <v>4879</v>
      </c>
      <c r="D25" s="19">
        <v>3208</v>
      </c>
      <c r="E25" s="19">
        <v>1671</v>
      </c>
      <c r="F25" s="19">
        <v>1</v>
      </c>
      <c r="G25" s="19">
        <v>5201</v>
      </c>
      <c r="H25" s="19">
        <v>5</v>
      </c>
      <c r="I25" s="19">
        <v>1</v>
      </c>
      <c r="J25" s="19">
        <v>3881</v>
      </c>
      <c r="K25" s="19">
        <v>133</v>
      </c>
      <c r="L25" s="19">
        <v>1000</v>
      </c>
      <c r="M25" s="19">
        <v>99</v>
      </c>
      <c r="N25" s="19">
        <v>82</v>
      </c>
      <c r="O25" s="19">
        <v>711</v>
      </c>
      <c r="P25" s="19">
        <v>312</v>
      </c>
      <c r="Q25" s="19">
        <v>399</v>
      </c>
      <c r="R25" s="70">
        <v>1087319</v>
      </c>
      <c r="S25" s="70">
        <v>554241</v>
      </c>
      <c r="T25" s="51">
        <f t="shared" si="5"/>
        <v>47.83324856826745</v>
      </c>
      <c r="U25" s="51">
        <f t="shared" si="6"/>
        <v>93.840044312853081</v>
      </c>
      <c r="V25" s="51">
        <f t="shared" si="2"/>
        <v>88.030297289446295</v>
      </c>
      <c r="W25" s="52">
        <f t="shared" si="7"/>
        <v>0.13670447990771006</v>
      </c>
      <c r="X25" s="52">
        <f t="shared" si="4"/>
        <v>0.14572658331625332</v>
      </c>
      <c r="Y25" s="52">
        <f>'Órdenes y Medidas'!C28/'Denuncias-Renuncias'!G25</f>
        <v>0.22572582195731591</v>
      </c>
      <c r="Z25" s="52">
        <f>'Órdenes y Medidas'!C28/'Denuncias-Renuncias'!C25</f>
        <v>0.24062307849969256</v>
      </c>
    </row>
    <row r="26" spans="2:26" ht="20.100000000000001" customHeight="1" thickBot="1" x14ac:dyDescent="0.25">
      <c r="B26" s="5" t="s">
        <v>212</v>
      </c>
      <c r="C26" s="27">
        <v>2246</v>
      </c>
      <c r="D26" s="27">
        <v>1378</v>
      </c>
      <c r="E26" s="27">
        <v>868</v>
      </c>
      <c r="F26" s="27">
        <v>1</v>
      </c>
      <c r="G26" s="27">
        <v>2488</v>
      </c>
      <c r="H26" s="27">
        <v>0</v>
      </c>
      <c r="I26" s="27">
        <v>0</v>
      </c>
      <c r="J26" s="27">
        <v>1650</v>
      </c>
      <c r="K26" s="27">
        <v>29</v>
      </c>
      <c r="L26" s="27">
        <v>589</v>
      </c>
      <c r="M26" s="27">
        <v>134</v>
      </c>
      <c r="N26" s="27">
        <v>86</v>
      </c>
      <c r="O26" s="27">
        <v>338</v>
      </c>
      <c r="P26" s="27">
        <v>170</v>
      </c>
      <c r="Q26" s="27">
        <v>168</v>
      </c>
      <c r="R26" s="71">
        <v>593623</v>
      </c>
      <c r="S26" s="71">
        <v>306163</v>
      </c>
      <c r="T26" s="51">
        <f t="shared" si="5"/>
        <v>41.912122677187376</v>
      </c>
      <c r="U26" s="51">
        <f t="shared" si="6"/>
        <v>81.263901908460525</v>
      </c>
      <c r="V26" s="51">
        <f t="shared" si="2"/>
        <v>73.359615629582933</v>
      </c>
      <c r="W26" s="52">
        <f t="shared" si="7"/>
        <v>0.13585209003215434</v>
      </c>
      <c r="X26" s="52">
        <f t="shared" si="4"/>
        <v>0.15048975957257346</v>
      </c>
      <c r="Y26" s="52">
        <f>'Órdenes y Medidas'!C29/'Denuncias-Renuncias'!G26</f>
        <v>0.17403536977491962</v>
      </c>
      <c r="Z26" s="52">
        <f>'Órdenes y Medidas'!C29/'Denuncias-Renuncias'!C26</f>
        <v>0.19278717720391808</v>
      </c>
    </row>
    <row r="27" spans="2:26" ht="20.100000000000001" customHeight="1" thickBot="1" x14ac:dyDescent="0.25">
      <c r="B27" s="6" t="s">
        <v>213</v>
      </c>
      <c r="C27" s="29">
        <v>431</v>
      </c>
      <c r="D27" s="29">
        <v>289</v>
      </c>
      <c r="E27" s="29">
        <v>142</v>
      </c>
      <c r="F27" s="29">
        <v>2</v>
      </c>
      <c r="G27" s="29">
        <v>430</v>
      </c>
      <c r="H27" s="29">
        <v>2</v>
      </c>
      <c r="I27" s="29">
        <v>0</v>
      </c>
      <c r="J27" s="29">
        <v>361</v>
      </c>
      <c r="K27" s="29">
        <v>1</v>
      </c>
      <c r="L27" s="29">
        <v>56</v>
      </c>
      <c r="M27" s="29">
        <v>9</v>
      </c>
      <c r="N27" s="29">
        <v>1</v>
      </c>
      <c r="O27" s="29">
        <v>5</v>
      </c>
      <c r="P27" s="29">
        <v>3</v>
      </c>
      <c r="Q27" s="29">
        <v>2</v>
      </c>
      <c r="R27" s="72">
        <v>160738</v>
      </c>
      <c r="S27" s="72">
        <v>79960</v>
      </c>
      <c r="T27" s="51">
        <f t="shared" si="5"/>
        <v>26.751608207144546</v>
      </c>
      <c r="U27" s="51">
        <f t="shared" si="6"/>
        <v>53.776888444222109</v>
      </c>
      <c r="V27" s="51">
        <f t="shared" si="2"/>
        <v>53.901950975487743</v>
      </c>
      <c r="W27" s="52">
        <f t="shared" si="7"/>
        <v>1.1627906976744186E-2</v>
      </c>
      <c r="X27" s="52">
        <f t="shared" si="4"/>
        <v>1.1600928074245939E-2</v>
      </c>
      <c r="Y27" s="52">
        <f>'Órdenes y Medidas'!C30/'Denuncias-Renuncias'!G27</f>
        <v>0.33488372093023255</v>
      </c>
      <c r="Z27" s="52">
        <f>'Órdenes y Medidas'!C30/'Denuncias-Renuncias'!C27</f>
        <v>0.33410672853828305</v>
      </c>
    </row>
    <row r="28" spans="2:26" ht="20.100000000000001" customHeight="1" thickBot="1" x14ac:dyDescent="0.25">
      <c r="B28" s="4" t="s">
        <v>214</v>
      </c>
      <c r="C28" s="29">
        <v>1235</v>
      </c>
      <c r="D28" s="29">
        <v>682</v>
      </c>
      <c r="E28" s="29">
        <v>553</v>
      </c>
      <c r="F28" s="29">
        <v>4</v>
      </c>
      <c r="G28" s="29">
        <v>1310</v>
      </c>
      <c r="H28" s="29">
        <v>0</v>
      </c>
      <c r="I28" s="29">
        <v>0</v>
      </c>
      <c r="J28" s="29">
        <v>1069</v>
      </c>
      <c r="K28" s="29">
        <v>21</v>
      </c>
      <c r="L28" s="29">
        <v>208</v>
      </c>
      <c r="M28" s="29">
        <v>10</v>
      </c>
      <c r="N28" s="29">
        <v>2</v>
      </c>
      <c r="O28" s="29">
        <v>282</v>
      </c>
      <c r="P28" s="29">
        <v>152</v>
      </c>
      <c r="Q28" s="29">
        <v>130</v>
      </c>
      <c r="R28" s="72">
        <v>362663</v>
      </c>
      <c r="S28" s="72">
        <v>181181</v>
      </c>
      <c r="T28" s="51">
        <f t="shared" si="5"/>
        <v>36.121688730308854</v>
      </c>
      <c r="U28" s="51">
        <f t="shared" si="6"/>
        <v>72.303387220514296</v>
      </c>
      <c r="V28" s="51">
        <f t="shared" si="2"/>
        <v>68.16388031857646</v>
      </c>
      <c r="W28" s="52">
        <f t="shared" si="7"/>
        <v>0.21526717557251909</v>
      </c>
      <c r="X28" s="52">
        <f t="shared" si="4"/>
        <v>0.22834008097165992</v>
      </c>
      <c r="Y28" s="52">
        <f>'Órdenes y Medidas'!C31/'Denuncias-Renuncias'!G28</f>
        <v>0.25877862595419848</v>
      </c>
      <c r="Z28" s="52">
        <f>'Órdenes y Medidas'!C31/'Denuncias-Renuncias'!C28</f>
        <v>0.27449392712550608</v>
      </c>
    </row>
    <row r="29" spans="2:26" ht="20.100000000000001" customHeight="1" thickBot="1" x14ac:dyDescent="0.25">
      <c r="B29" s="4" t="s">
        <v>215</v>
      </c>
      <c r="C29" s="28">
        <v>1074</v>
      </c>
      <c r="D29" s="28">
        <v>735</v>
      </c>
      <c r="E29" s="28">
        <v>339</v>
      </c>
      <c r="F29" s="28">
        <v>6</v>
      </c>
      <c r="G29" s="28">
        <v>1196</v>
      </c>
      <c r="H29" s="28">
        <v>12</v>
      </c>
      <c r="I29" s="28">
        <v>0</v>
      </c>
      <c r="J29" s="28">
        <v>699</v>
      </c>
      <c r="K29" s="28">
        <v>101</v>
      </c>
      <c r="L29" s="28">
        <v>253</v>
      </c>
      <c r="M29" s="28">
        <v>61</v>
      </c>
      <c r="N29" s="28">
        <v>70</v>
      </c>
      <c r="O29" s="28">
        <v>49</v>
      </c>
      <c r="P29" s="28">
        <v>38</v>
      </c>
      <c r="Q29" s="28">
        <v>11</v>
      </c>
      <c r="R29" s="73">
        <v>448030</v>
      </c>
      <c r="S29" s="73">
        <v>229924</v>
      </c>
      <c r="T29" s="51">
        <f t="shared" si="5"/>
        <v>26.694640983862687</v>
      </c>
      <c r="U29" s="51">
        <f t="shared" si="6"/>
        <v>52.017188288303963</v>
      </c>
      <c r="V29" s="51">
        <f t="shared" si="2"/>
        <v>46.711087141838171</v>
      </c>
      <c r="W29" s="52">
        <f t="shared" si="7"/>
        <v>4.096989966555184E-2</v>
      </c>
      <c r="X29" s="52">
        <f t="shared" si="4"/>
        <v>4.5623836126629423E-2</v>
      </c>
      <c r="Y29" s="52">
        <f>'Órdenes y Medidas'!C32/'Denuncias-Renuncias'!G29</f>
        <v>0.28511705685618727</v>
      </c>
      <c r="Z29" s="52">
        <f>'Órdenes y Medidas'!C32/'Denuncias-Renuncias'!C29</f>
        <v>0.31750465549348234</v>
      </c>
    </row>
    <row r="30" spans="2:26" ht="20.100000000000001" customHeight="1" thickBot="1" x14ac:dyDescent="0.25">
      <c r="B30" s="4" t="s">
        <v>216</v>
      </c>
      <c r="C30" s="19">
        <v>389</v>
      </c>
      <c r="D30" s="19">
        <v>166</v>
      </c>
      <c r="E30" s="19">
        <v>223</v>
      </c>
      <c r="F30" s="19">
        <v>2</v>
      </c>
      <c r="G30" s="19">
        <v>389</v>
      </c>
      <c r="H30" s="19">
        <v>0</v>
      </c>
      <c r="I30" s="19">
        <v>0</v>
      </c>
      <c r="J30" s="19">
        <v>386</v>
      </c>
      <c r="K30" s="19">
        <v>0</v>
      </c>
      <c r="L30" s="19">
        <v>2</v>
      </c>
      <c r="M30" s="19">
        <v>0</v>
      </c>
      <c r="N30" s="19">
        <v>1</v>
      </c>
      <c r="O30" s="19">
        <v>10</v>
      </c>
      <c r="P30" s="19">
        <v>5</v>
      </c>
      <c r="Q30" s="19">
        <v>5</v>
      </c>
      <c r="R30" s="70">
        <v>158702</v>
      </c>
      <c r="S30" s="70">
        <v>79902</v>
      </c>
      <c r="T30" s="51">
        <f t="shared" si="5"/>
        <v>24.511348313190759</v>
      </c>
      <c r="U30" s="51">
        <f t="shared" si="6"/>
        <v>48.684638682385923</v>
      </c>
      <c r="V30" s="51">
        <f t="shared" si="2"/>
        <v>48.684638682385923</v>
      </c>
      <c r="W30" s="52">
        <f t="shared" si="7"/>
        <v>2.570694087403599E-2</v>
      </c>
      <c r="X30" s="52">
        <f t="shared" si="4"/>
        <v>2.570694087403599E-2</v>
      </c>
      <c r="Y30" s="52">
        <f>'Órdenes y Medidas'!C33/'Denuncias-Renuncias'!G30</f>
        <v>0.20051413881748073</v>
      </c>
      <c r="Z30" s="52">
        <f>'Órdenes y Medidas'!C33/'Denuncias-Renuncias'!C30</f>
        <v>0.20051413881748073</v>
      </c>
    </row>
    <row r="31" spans="2:26" ht="20.100000000000001" customHeight="1" thickBot="1" x14ac:dyDescent="0.25">
      <c r="B31" s="4" t="s">
        <v>217</v>
      </c>
      <c r="C31" s="19">
        <v>580</v>
      </c>
      <c r="D31" s="19">
        <v>510</v>
      </c>
      <c r="E31" s="19">
        <v>70</v>
      </c>
      <c r="F31" s="19">
        <v>0</v>
      </c>
      <c r="G31" s="19">
        <v>584</v>
      </c>
      <c r="H31" s="19">
        <v>0</v>
      </c>
      <c r="I31" s="19">
        <v>0</v>
      </c>
      <c r="J31" s="19">
        <v>559</v>
      </c>
      <c r="K31" s="19">
        <v>1</v>
      </c>
      <c r="L31" s="19">
        <v>24</v>
      </c>
      <c r="M31" s="19">
        <v>0</v>
      </c>
      <c r="N31" s="19">
        <v>0</v>
      </c>
      <c r="O31" s="19">
        <v>35</v>
      </c>
      <c r="P31" s="19">
        <v>17</v>
      </c>
      <c r="Q31" s="19">
        <v>18</v>
      </c>
      <c r="R31" s="70">
        <v>328446</v>
      </c>
      <c r="S31" s="70">
        <v>169330</v>
      </c>
      <c r="T31" s="51">
        <f t="shared" si="5"/>
        <v>17.7807006326763</v>
      </c>
      <c r="U31" s="51">
        <f t="shared" si="6"/>
        <v>34.488867891100213</v>
      </c>
      <c r="V31" s="51">
        <f t="shared" si="2"/>
        <v>34.252642768558438</v>
      </c>
      <c r="W31" s="52">
        <f t="shared" si="7"/>
        <v>5.9931506849315065E-2</v>
      </c>
      <c r="X31" s="52">
        <f t="shared" si="4"/>
        <v>6.0344827586206899E-2</v>
      </c>
      <c r="Y31" s="52">
        <f>'Órdenes y Medidas'!C34/'Denuncias-Renuncias'!G31</f>
        <v>0.24486301369863014</v>
      </c>
      <c r="Z31" s="52">
        <f>'Órdenes y Medidas'!C34/'Denuncias-Renuncias'!C31</f>
        <v>0.24655172413793103</v>
      </c>
    </row>
    <row r="32" spans="2:26" ht="20.100000000000001" customHeight="1" thickBot="1" x14ac:dyDescent="0.25">
      <c r="B32" s="4" t="s">
        <v>218</v>
      </c>
      <c r="C32" s="19">
        <v>408</v>
      </c>
      <c r="D32" s="19">
        <v>163</v>
      </c>
      <c r="E32" s="19">
        <v>245</v>
      </c>
      <c r="F32" s="19">
        <v>1</v>
      </c>
      <c r="G32" s="19">
        <v>408</v>
      </c>
      <c r="H32" s="19">
        <v>0</v>
      </c>
      <c r="I32" s="19">
        <v>0</v>
      </c>
      <c r="J32" s="19">
        <v>338</v>
      </c>
      <c r="K32" s="19">
        <v>28</v>
      </c>
      <c r="L32" s="19">
        <v>42</v>
      </c>
      <c r="M32" s="19">
        <v>0</v>
      </c>
      <c r="N32" s="19">
        <v>0</v>
      </c>
      <c r="O32" s="19">
        <v>89</v>
      </c>
      <c r="P32" s="19">
        <v>23</v>
      </c>
      <c r="Q32" s="19">
        <v>66</v>
      </c>
      <c r="R32" s="70">
        <v>158251</v>
      </c>
      <c r="S32" s="70">
        <v>78834</v>
      </c>
      <c r="T32" s="51">
        <f t="shared" si="5"/>
        <v>25.781827602985128</v>
      </c>
      <c r="U32" s="51">
        <f t="shared" si="6"/>
        <v>51.75431920237461</v>
      </c>
      <c r="V32" s="51">
        <f t="shared" si="2"/>
        <v>51.75431920237461</v>
      </c>
      <c r="W32" s="52">
        <f t="shared" si="7"/>
        <v>0.21813725490196079</v>
      </c>
      <c r="X32" s="52">
        <f t="shared" si="4"/>
        <v>0.21813725490196079</v>
      </c>
      <c r="Y32" s="52">
        <f>'Órdenes y Medidas'!C35/'Denuncias-Renuncias'!G32</f>
        <v>0.31617647058823528</v>
      </c>
      <c r="Z32" s="52">
        <f>'Órdenes y Medidas'!C35/'Denuncias-Renuncias'!C32</f>
        <v>0.31617647058823528</v>
      </c>
    </row>
    <row r="33" spans="2:26" ht="20.100000000000001" customHeight="1" thickBot="1" x14ac:dyDescent="0.25">
      <c r="B33" s="4" t="s">
        <v>219</v>
      </c>
      <c r="C33" s="19">
        <v>177</v>
      </c>
      <c r="D33" s="19">
        <v>88</v>
      </c>
      <c r="E33" s="19">
        <v>89</v>
      </c>
      <c r="F33" s="19">
        <v>0</v>
      </c>
      <c r="G33" s="19">
        <v>197</v>
      </c>
      <c r="H33" s="19">
        <v>0</v>
      </c>
      <c r="I33" s="19">
        <v>0</v>
      </c>
      <c r="J33" s="19">
        <v>157</v>
      </c>
      <c r="K33" s="19">
        <v>0</v>
      </c>
      <c r="L33" s="19">
        <v>35</v>
      </c>
      <c r="M33" s="19">
        <v>0</v>
      </c>
      <c r="N33" s="19">
        <v>5</v>
      </c>
      <c r="O33" s="19">
        <v>30</v>
      </c>
      <c r="P33" s="19">
        <v>20</v>
      </c>
      <c r="Q33" s="19">
        <v>10</v>
      </c>
      <c r="R33" s="70">
        <v>90183</v>
      </c>
      <c r="S33" s="70">
        <v>44345</v>
      </c>
      <c r="T33" s="51">
        <f t="shared" si="5"/>
        <v>21.84447179623654</v>
      </c>
      <c r="U33" s="51">
        <f t="shared" si="6"/>
        <v>44.424399594091781</v>
      </c>
      <c r="V33" s="51">
        <f t="shared" si="2"/>
        <v>39.91430826474236</v>
      </c>
      <c r="W33" s="52">
        <f t="shared" si="7"/>
        <v>0.15228426395939088</v>
      </c>
      <c r="X33" s="52">
        <f t="shared" si="4"/>
        <v>0.16949152542372881</v>
      </c>
      <c r="Y33" s="52">
        <f>'Órdenes y Medidas'!C36/'Denuncias-Renuncias'!G33</f>
        <v>0.4720812182741117</v>
      </c>
      <c r="Z33" s="52">
        <f>'Órdenes y Medidas'!C36/'Denuncias-Renuncias'!C33</f>
        <v>0.52542372881355937</v>
      </c>
    </row>
    <row r="34" spans="2:26" ht="20.100000000000001" customHeight="1" thickBot="1" x14ac:dyDescent="0.25">
      <c r="B34" s="4" t="s">
        <v>220</v>
      </c>
      <c r="C34" s="19">
        <v>1218</v>
      </c>
      <c r="D34" s="19">
        <v>831</v>
      </c>
      <c r="E34" s="19">
        <v>387</v>
      </c>
      <c r="F34" s="19">
        <v>14</v>
      </c>
      <c r="G34" s="19">
        <v>1495</v>
      </c>
      <c r="H34" s="19">
        <v>9</v>
      </c>
      <c r="I34" s="19">
        <v>3</v>
      </c>
      <c r="J34" s="19">
        <v>978</v>
      </c>
      <c r="K34" s="19">
        <v>17</v>
      </c>
      <c r="L34" s="19">
        <v>463</v>
      </c>
      <c r="M34" s="19">
        <v>25</v>
      </c>
      <c r="N34" s="19">
        <v>0</v>
      </c>
      <c r="O34" s="19">
        <v>167</v>
      </c>
      <c r="P34" s="19">
        <v>61</v>
      </c>
      <c r="Q34" s="19">
        <v>106</v>
      </c>
      <c r="R34" s="70">
        <v>528644</v>
      </c>
      <c r="S34" s="70">
        <v>271261</v>
      </c>
      <c r="T34" s="51">
        <f t="shared" si="5"/>
        <v>28.279901029804556</v>
      </c>
      <c r="U34" s="51">
        <f t="shared" si="6"/>
        <v>55.112972377157057</v>
      </c>
      <c r="V34" s="51">
        <f t="shared" si="2"/>
        <v>44.901404919984813</v>
      </c>
      <c r="W34" s="52">
        <f t="shared" si="7"/>
        <v>0.11170568561872909</v>
      </c>
      <c r="X34" s="52">
        <f t="shared" si="4"/>
        <v>0.13711001642036125</v>
      </c>
      <c r="Y34" s="52">
        <f>'Órdenes y Medidas'!C37/'Denuncias-Renuncias'!G34</f>
        <v>0.32909698996655518</v>
      </c>
      <c r="Z34" s="52">
        <f>'Órdenes y Medidas'!C37/'Denuncias-Renuncias'!C34</f>
        <v>0.4039408866995074</v>
      </c>
    </row>
    <row r="35" spans="2:26" ht="20.100000000000001" customHeight="1" thickBot="1" x14ac:dyDescent="0.25">
      <c r="B35" s="4" t="s">
        <v>221</v>
      </c>
      <c r="C35" s="19">
        <v>389</v>
      </c>
      <c r="D35" s="19">
        <v>193</v>
      </c>
      <c r="E35" s="19">
        <v>196</v>
      </c>
      <c r="F35" s="19">
        <v>4</v>
      </c>
      <c r="G35" s="19">
        <v>407</v>
      </c>
      <c r="H35" s="19">
        <v>9</v>
      </c>
      <c r="I35" s="19">
        <v>0</v>
      </c>
      <c r="J35" s="19">
        <v>337</v>
      </c>
      <c r="K35" s="19">
        <v>10</v>
      </c>
      <c r="L35" s="19">
        <v>37</v>
      </c>
      <c r="M35" s="19">
        <v>10</v>
      </c>
      <c r="N35" s="19">
        <v>4</v>
      </c>
      <c r="O35" s="19">
        <v>13</v>
      </c>
      <c r="P35" s="19">
        <v>13</v>
      </c>
      <c r="Q35" s="19">
        <v>0</v>
      </c>
      <c r="R35" s="70">
        <v>165564</v>
      </c>
      <c r="S35" s="70">
        <v>83586</v>
      </c>
      <c r="T35" s="51">
        <f t="shared" si="5"/>
        <v>24.582638737889877</v>
      </c>
      <c r="U35" s="51">
        <f t="shared" si="6"/>
        <v>48.692364750077758</v>
      </c>
      <c r="V35" s="51">
        <f t="shared" si="2"/>
        <v>46.538894073170148</v>
      </c>
      <c r="W35" s="52">
        <f t="shared" si="7"/>
        <v>3.1941031941031942E-2</v>
      </c>
      <c r="X35" s="52">
        <f t="shared" si="4"/>
        <v>3.3419023136246784E-2</v>
      </c>
      <c r="Y35" s="52">
        <f>'Órdenes y Medidas'!C38/'Denuncias-Renuncias'!G35</f>
        <v>0.35872235872235875</v>
      </c>
      <c r="Z35" s="52">
        <f>'Órdenes y Medidas'!C38/'Denuncias-Renuncias'!C35</f>
        <v>0.37532133676092544</v>
      </c>
    </row>
    <row r="36" spans="2:26" ht="20.100000000000001" customHeight="1" thickBot="1" x14ac:dyDescent="0.25">
      <c r="B36" s="4" t="s">
        <v>222</v>
      </c>
      <c r="C36" s="19">
        <v>1051</v>
      </c>
      <c r="D36" s="19">
        <v>794</v>
      </c>
      <c r="E36" s="19">
        <v>257</v>
      </c>
      <c r="F36" s="19">
        <v>10</v>
      </c>
      <c r="G36" s="19">
        <v>1292</v>
      </c>
      <c r="H36" s="19">
        <v>1</v>
      </c>
      <c r="I36" s="19">
        <v>0</v>
      </c>
      <c r="J36" s="19">
        <v>985</v>
      </c>
      <c r="K36" s="19">
        <v>20</v>
      </c>
      <c r="L36" s="19">
        <v>179</v>
      </c>
      <c r="M36" s="19">
        <v>105</v>
      </c>
      <c r="N36" s="19">
        <v>2</v>
      </c>
      <c r="O36" s="19">
        <v>162</v>
      </c>
      <c r="P36" s="19">
        <v>108</v>
      </c>
      <c r="Q36" s="19">
        <v>54</v>
      </c>
      <c r="R36" s="70">
        <v>390751</v>
      </c>
      <c r="S36" s="70">
        <v>194633</v>
      </c>
      <c r="T36" s="51">
        <f t="shared" si="5"/>
        <v>33.064534703685979</v>
      </c>
      <c r="U36" s="51">
        <f t="shared" si="6"/>
        <v>66.381343348764076</v>
      </c>
      <c r="V36" s="51">
        <f t="shared" si="2"/>
        <v>53.999064906773263</v>
      </c>
      <c r="W36" s="52">
        <f t="shared" si="7"/>
        <v>0.12538699690402477</v>
      </c>
      <c r="X36" s="52">
        <f t="shared" si="4"/>
        <v>0.15413891531874405</v>
      </c>
      <c r="Y36" s="52">
        <f>'Órdenes y Medidas'!C39/'Denuncias-Renuncias'!G36</f>
        <v>0.27863777089783281</v>
      </c>
      <c r="Z36" s="52">
        <f>'Órdenes y Medidas'!C39/'Denuncias-Renuncias'!C36</f>
        <v>0.34253092293054233</v>
      </c>
    </row>
    <row r="37" spans="2:26" ht="20.100000000000001" customHeight="1" thickBot="1" x14ac:dyDescent="0.25">
      <c r="B37" s="4" t="s">
        <v>223</v>
      </c>
      <c r="C37" s="19">
        <v>1890</v>
      </c>
      <c r="D37" s="19">
        <v>1273</v>
      </c>
      <c r="E37" s="19">
        <v>617</v>
      </c>
      <c r="F37" s="19">
        <v>2</v>
      </c>
      <c r="G37" s="19">
        <v>2068</v>
      </c>
      <c r="H37" s="19">
        <v>8</v>
      </c>
      <c r="I37" s="19">
        <v>4</v>
      </c>
      <c r="J37" s="19">
        <v>1526</v>
      </c>
      <c r="K37" s="19">
        <v>34</v>
      </c>
      <c r="L37" s="19">
        <v>334</v>
      </c>
      <c r="M37" s="19">
        <v>140</v>
      </c>
      <c r="N37" s="19">
        <v>22</v>
      </c>
      <c r="O37" s="19">
        <v>120</v>
      </c>
      <c r="P37" s="19">
        <v>87</v>
      </c>
      <c r="Q37" s="19">
        <v>33</v>
      </c>
      <c r="R37" s="70">
        <v>494848</v>
      </c>
      <c r="S37" s="70">
        <v>249318</v>
      </c>
      <c r="T37" s="51">
        <f t="shared" si="5"/>
        <v>41.790610450077601</v>
      </c>
      <c r="U37" s="51">
        <f t="shared" si="6"/>
        <v>82.946277444869608</v>
      </c>
      <c r="V37" s="51">
        <f t="shared" si="2"/>
        <v>75.806800952999779</v>
      </c>
      <c r="W37" s="52">
        <f t="shared" si="7"/>
        <v>5.8027079303675046E-2</v>
      </c>
      <c r="X37" s="52">
        <f t="shared" si="4"/>
        <v>6.3492063492063489E-2</v>
      </c>
      <c r="Y37" s="52">
        <f>'Órdenes y Medidas'!C40/'Denuncias-Renuncias'!G37</f>
        <v>0.23839458413926498</v>
      </c>
      <c r="Z37" s="52">
        <f>'Órdenes y Medidas'!C40/'Denuncias-Renuncias'!C37</f>
        <v>0.26084656084656083</v>
      </c>
    </row>
    <row r="38" spans="2:26" ht="20.100000000000001" customHeight="1" thickBot="1" x14ac:dyDescent="0.25">
      <c r="B38" s="4" t="s">
        <v>224</v>
      </c>
      <c r="C38" s="19">
        <v>575</v>
      </c>
      <c r="D38" s="19">
        <v>230</v>
      </c>
      <c r="E38" s="19">
        <v>345</v>
      </c>
      <c r="F38" s="19">
        <v>1</v>
      </c>
      <c r="G38" s="19">
        <v>648</v>
      </c>
      <c r="H38" s="19">
        <v>44</v>
      </c>
      <c r="I38" s="19">
        <v>0</v>
      </c>
      <c r="J38" s="19">
        <v>466</v>
      </c>
      <c r="K38" s="19">
        <v>0</v>
      </c>
      <c r="L38" s="19">
        <v>95</v>
      </c>
      <c r="M38" s="19">
        <v>36</v>
      </c>
      <c r="N38" s="19">
        <v>7</v>
      </c>
      <c r="O38" s="19">
        <v>49</v>
      </c>
      <c r="P38" s="19">
        <v>23</v>
      </c>
      <c r="Q38" s="19">
        <v>26</v>
      </c>
      <c r="R38" s="70">
        <v>199859</v>
      </c>
      <c r="S38" s="70">
        <v>98884</v>
      </c>
      <c r="T38" s="51">
        <f t="shared" si="5"/>
        <v>32.422858114971056</v>
      </c>
      <c r="U38" s="51">
        <f t="shared" si="6"/>
        <v>65.531329638768653</v>
      </c>
      <c r="V38" s="51">
        <f t="shared" si="2"/>
        <v>58.148942194895028</v>
      </c>
      <c r="W38" s="52">
        <f t="shared" si="7"/>
        <v>7.5617283950617287E-2</v>
      </c>
      <c r="X38" s="52">
        <f t="shared" si="4"/>
        <v>8.5217391304347828E-2</v>
      </c>
      <c r="Y38" s="52">
        <f>'Órdenes y Medidas'!C41/'Denuncias-Renuncias'!G38</f>
        <v>0.34876543209876543</v>
      </c>
      <c r="Z38" s="52">
        <f>'Órdenes y Medidas'!C41/'Denuncias-Renuncias'!C38</f>
        <v>0.39304347826086955</v>
      </c>
    </row>
    <row r="39" spans="2:26" ht="20.100000000000001" customHeight="1" thickBot="1" x14ac:dyDescent="0.25">
      <c r="B39" s="4" t="s">
        <v>225</v>
      </c>
      <c r="C39" s="19">
        <v>777</v>
      </c>
      <c r="D39" s="19">
        <v>457</v>
      </c>
      <c r="E39" s="19">
        <v>320</v>
      </c>
      <c r="F39" s="19">
        <v>7</v>
      </c>
      <c r="G39" s="19">
        <v>877</v>
      </c>
      <c r="H39" s="19">
        <v>19</v>
      </c>
      <c r="I39" s="19">
        <v>7</v>
      </c>
      <c r="J39" s="19">
        <v>776</v>
      </c>
      <c r="K39" s="19">
        <v>4</v>
      </c>
      <c r="L39" s="19">
        <v>34</v>
      </c>
      <c r="M39" s="19">
        <v>37</v>
      </c>
      <c r="N39" s="19">
        <v>0</v>
      </c>
      <c r="O39" s="19">
        <v>39</v>
      </c>
      <c r="P39" s="19">
        <v>31</v>
      </c>
      <c r="Q39" s="19">
        <v>8</v>
      </c>
      <c r="R39" s="70">
        <v>285839</v>
      </c>
      <c r="S39" s="70">
        <v>140555</v>
      </c>
      <c r="T39" s="51">
        <f t="shared" si="5"/>
        <v>30.681607478335707</v>
      </c>
      <c r="U39" s="51">
        <f t="shared" si="6"/>
        <v>62.395503539539682</v>
      </c>
      <c r="V39" s="51">
        <f t="shared" si="2"/>
        <v>55.280850912454206</v>
      </c>
      <c r="W39" s="52">
        <f t="shared" si="7"/>
        <v>4.4469783352337512E-2</v>
      </c>
      <c r="X39" s="52">
        <f t="shared" si="4"/>
        <v>5.019305019305019E-2</v>
      </c>
      <c r="Y39" s="52">
        <f>'Órdenes y Medidas'!C42/'Denuncias-Renuncias'!G39</f>
        <v>0.25541619156214368</v>
      </c>
      <c r="Z39" s="52">
        <f>'Órdenes y Medidas'!C42/'Denuncias-Renuncias'!C39</f>
        <v>0.28828828828828829</v>
      </c>
    </row>
    <row r="40" spans="2:26" ht="20.100000000000001" customHeight="1" thickBot="1" x14ac:dyDescent="0.25">
      <c r="B40" s="4" t="s">
        <v>226</v>
      </c>
      <c r="C40" s="19">
        <v>2196</v>
      </c>
      <c r="D40" s="19">
        <v>1258</v>
      </c>
      <c r="E40" s="19">
        <v>938</v>
      </c>
      <c r="F40" s="19">
        <v>15</v>
      </c>
      <c r="G40" s="19">
        <v>2561</v>
      </c>
      <c r="H40" s="19">
        <v>1</v>
      </c>
      <c r="I40" s="19">
        <v>12</v>
      </c>
      <c r="J40" s="19">
        <v>1849</v>
      </c>
      <c r="K40" s="19">
        <v>59</v>
      </c>
      <c r="L40" s="19">
        <v>324</v>
      </c>
      <c r="M40" s="19">
        <v>97</v>
      </c>
      <c r="N40" s="19">
        <v>219</v>
      </c>
      <c r="O40" s="19">
        <v>500</v>
      </c>
      <c r="P40" s="19">
        <v>279</v>
      </c>
      <c r="Q40" s="19">
        <v>221</v>
      </c>
      <c r="R40" s="70">
        <v>755081</v>
      </c>
      <c r="S40" s="70">
        <v>375488</v>
      </c>
      <c r="T40" s="51">
        <f t="shared" si="5"/>
        <v>33.916891035531286</v>
      </c>
      <c r="U40" s="51">
        <f t="shared" si="6"/>
        <v>68.2045764445202</v>
      </c>
      <c r="V40" s="51">
        <f t="shared" si="2"/>
        <v>58.483892960627237</v>
      </c>
      <c r="W40" s="52">
        <f t="shared" si="7"/>
        <v>0.19523623584537289</v>
      </c>
      <c r="X40" s="52">
        <f t="shared" si="4"/>
        <v>0.22768670309653916</v>
      </c>
      <c r="Y40" s="52">
        <f>'Órdenes y Medidas'!C43/'Denuncias-Renuncias'!G40</f>
        <v>0.21593127684498242</v>
      </c>
      <c r="Z40" s="52">
        <f>'Órdenes y Medidas'!C43/'Denuncias-Renuncias'!C40</f>
        <v>0.2518214936247723</v>
      </c>
    </row>
    <row r="41" spans="2:26" ht="20.100000000000001" customHeight="1" thickBot="1" x14ac:dyDescent="0.25">
      <c r="B41" s="4" t="s">
        <v>227</v>
      </c>
      <c r="C41" s="19">
        <v>17858</v>
      </c>
      <c r="D41" s="19">
        <v>9626</v>
      </c>
      <c r="E41" s="19">
        <v>8232</v>
      </c>
      <c r="F41" s="19">
        <v>11</v>
      </c>
      <c r="G41" s="19">
        <v>18223</v>
      </c>
      <c r="H41" s="19">
        <v>91</v>
      </c>
      <c r="I41" s="19">
        <v>54</v>
      </c>
      <c r="J41" s="19">
        <v>13727</v>
      </c>
      <c r="K41" s="19">
        <v>322</v>
      </c>
      <c r="L41" s="19">
        <v>2587</v>
      </c>
      <c r="M41" s="19">
        <v>1324</v>
      </c>
      <c r="N41" s="19">
        <v>118</v>
      </c>
      <c r="O41" s="19">
        <v>1889</v>
      </c>
      <c r="P41" s="19">
        <v>937</v>
      </c>
      <c r="Q41" s="19">
        <v>952</v>
      </c>
      <c r="R41" s="70">
        <v>5959941</v>
      </c>
      <c r="S41" s="70">
        <v>3043277</v>
      </c>
      <c r="T41" s="51">
        <f t="shared" si="5"/>
        <v>30.575806035663778</v>
      </c>
      <c r="U41" s="51">
        <f t="shared" si="6"/>
        <v>59.879531176425935</v>
      </c>
      <c r="V41" s="51">
        <f t="shared" si="2"/>
        <v>58.680166149844396</v>
      </c>
      <c r="W41" s="52">
        <f t="shared" si="7"/>
        <v>0.10366020962519892</v>
      </c>
      <c r="X41" s="52">
        <f t="shared" si="4"/>
        <v>0.10577892261171463</v>
      </c>
      <c r="Y41" s="52">
        <f>'Órdenes y Medidas'!C44/'Denuncias-Renuncias'!G41</f>
        <v>0.2067167864786259</v>
      </c>
      <c r="Z41" s="52">
        <f>'Órdenes y Medidas'!C44/'Denuncias-Renuncias'!C41</f>
        <v>0.21094187479001009</v>
      </c>
    </row>
    <row r="42" spans="2:26" ht="20.100000000000001" customHeight="1" thickBot="1" x14ac:dyDescent="0.25">
      <c r="B42" s="4" t="s">
        <v>228</v>
      </c>
      <c r="C42" s="19">
        <v>2726</v>
      </c>
      <c r="D42" s="19">
        <v>1366</v>
      </c>
      <c r="E42" s="19">
        <v>1360</v>
      </c>
      <c r="F42" s="19">
        <v>6</v>
      </c>
      <c r="G42" s="19">
        <v>2960</v>
      </c>
      <c r="H42" s="19">
        <v>5</v>
      </c>
      <c r="I42" s="19">
        <v>0</v>
      </c>
      <c r="J42" s="19">
        <v>2295</v>
      </c>
      <c r="K42" s="19">
        <v>69</v>
      </c>
      <c r="L42" s="19">
        <v>363</v>
      </c>
      <c r="M42" s="19">
        <v>188</v>
      </c>
      <c r="N42" s="19">
        <v>40</v>
      </c>
      <c r="O42" s="19">
        <v>391</v>
      </c>
      <c r="P42" s="19">
        <v>205</v>
      </c>
      <c r="Q42" s="19">
        <v>186</v>
      </c>
      <c r="R42" s="70">
        <v>830429</v>
      </c>
      <c r="S42" s="70">
        <v>414049</v>
      </c>
      <c r="T42" s="51">
        <f t="shared" si="5"/>
        <v>35.644227260849512</v>
      </c>
      <c r="U42" s="51">
        <f t="shared" si="6"/>
        <v>71.489123268019</v>
      </c>
      <c r="V42" s="51">
        <f t="shared" si="2"/>
        <v>65.837618252912094</v>
      </c>
      <c r="W42" s="52">
        <f t="shared" si="7"/>
        <v>0.13209459459459461</v>
      </c>
      <c r="X42" s="52">
        <f t="shared" si="4"/>
        <v>0.14343360234776228</v>
      </c>
      <c r="Y42" s="52">
        <f>'Órdenes y Medidas'!C45/'Denuncias-Renuncias'!G42</f>
        <v>0.17601351351351352</v>
      </c>
      <c r="Z42" s="52">
        <f>'Órdenes y Medidas'!C45/'Denuncias-Renuncias'!C42</f>
        <v>0.19112252384446074</v>
      </c>
    </row>
    <row r="43" spans="2:26" ht="20.100000000000001" customHeight="1" thickBot="1" x14ac:dyDescent="0.25">
      <c r="B43" s="4" t="s">
        <v>229</v>
      </c>
      <c r="C43" s="19">
        <v>1811</v>
      </c>
      <c r="D43" s="19">
        <v>880</v>
      </c>
      <c r="E43" s="19">
        <v>931</v>
      </c>
      <c r="F43" s="19">
        <v>11</v>
      </c>
      <c r="G43" s="19">
        <v>1856</v>
      </c>
      <c r="H43" s="19">
        <v>0</v>
      </c>
      <c r="I43" s="19">
        <v>4</v>
      </c>
      <c r="J43" s="19">
        <v>1625</v>
      </c>
      <c r="K43" s="19">
        <v>30</v>
      </c>
      <c r="L43" s="19">
        <v>131</v>
      </c>
      <c r="M43" s="19">
        <v>23</v>
      </c>
      <c r="N43" s="19">
        <v>43</v>
      </c>
      <c r="O43" s="19">
        <v>142</v>
      </c>
      <c r="P43" s="19">
        <v>55</v>
      </c>
      <c r="Q43" s="19">
        <v>87</v>
      </c>
      <c r="R43" s="70">
        <v>458226</v>
      </c>
      <c r="S43" s="70">
        <v>222780</v>
      </c>
      <c r="T43" s="51">
        <f t="shared" si="5"/>
        <v>40.504030762113025</v>
      </c>
      <c r="U43" s="51">
        <f t="shared" si="6"/>
        <v>83.310889666935992</v>
      </c>
      <c r="V43" s="51">
        <f t="shared" ref="V43:V61" si="8">+(C43/S43)*10000</f>
        <v>81.290959691175146</v>
      </c>
      <c r="W43" s="52">
        <f t="shared" si="7"/>
        <v>7.6508620689655166E-2</v>
      </c>
      <c r="X43" s="52">
        <f t="shared" ref="X43:X61" si="9">O43/C43</f>
        <v>7.8409718387631139E-2</v>
      </c>
      <c r="Y43" s="52">
        <f>'Órdenes y Medidas'!C46/'Denuncias-Renuncias'!G43</f>
        <v>0.17349137931034483</v>
      </c>
      <c r="Z43" s="52">
        <f>'Órdenes y Medidas'!C46/'Denuncias-Renuncias'!C43</f>
        <v>0.1778023191606847</v>
      </c>
    </row>
    <row r="44" spans="2:26" ht="20.100000000000001" customHeight="1" thickBot="1" x14ac:dyDescent="0.25">
      <c r="B44" s="4" t="s">
        <v>230</v>
      </c>
      <c r="C44" s="19">
        <v>2923</v>
      </c>
      <c r="D44" s="19">
        <v>1700</v>
      </c>
      <c r="E44" s="19">
        <v>1223</v>
      </c>
      <c r="F44" s="19">
        <v>7</v>
      </c>
      <c r="G44" s="19">
        <v>2931</v>
      </c>
      <c r="H44" s="19">
        <v>7</v>
      </c>
      <c r="I44" s="19">
        <v>1</v>
      </c>
      <c r="J44" s="19">
        <v>2446</v>
      </c>
      <c r="K44" s="19">
        <v>15</v>
      </c>
      <c r="L44" s="19">
        <v>275</v>
      </c>
      <c r="M44" s="19">
        <v>172</v>
      </c>
      <c r="N44" s="19">
        <v>15</v>
      </c>
      <c r="O44" s="19">
        <v>297</v>
      </c>
      <c r="P44" s="19">
        <v>171</v>
      </c>
      <c r="Q44" s="19">
        <v>126</v>
      </c>
      <c r="R44" s="70">
        <v>875530</v>
      </c>
      <c r="S44" s="70">
        <v>437186</v>
      </c>
      <c r="T44" s="51">
        <f t="shared" si="5"/>
        <v>33.476865441504003</v>
      </c>
      <c r="U44" s="51">
        <f t="shared" si="6"/>
        <v>67.042403004670788</v>
      </c>
      <c r="V44" s="51">
        <f t="shared" si="8"/>
        <v>66.859414528370081</v>
      </c>
      <c r="W44" s="52">
        <f t="shared" si="7"/>
        <v>0.10133060388945753</v>
      </c>
      <c r="X44" s="52">
        <f t="shared" si="9"/>
        <v>0.10160793705097503</v>
      </c>
      <c r="Y44" s="52">
        <f>'Órdenes y Medidas'!C47/'Denuncias-Renuncias'!G44</f>
        <v>0.260661890139884</v>
      </c>
      <c r="Z44" s="52">
        <f>'Órdenes y Medidas'!C47/'Denuncias-Renuncias'!C44</f>
        <v>0.26137529934998288</v>
      </c>
    </row>
    <row r="45" spans="2:26" ht="20.100000000000001" customHeight="1" thickBot="1" x14ac:dyDescent="0.25">
      <c r="B45" s="4" t="s">
        <v>231</v>
      </c>
      <c r="C45" s="19">
        <v>10230</v>
      </c>
      <c r="D45" s="19">
        <v>5351</v>
      </c>
      <c r="E45" s="19">
        <v>4879</v>
      </c>
      <c r="F45" s="19">
        <v>7</v>
      </c>
      <c r="G45" s="19">
        <v>10851</v>
      </c>
      <c r="H45" s="19">
        <v>119</v>
      </c>
      <c r="I45" s="19">
        <v>1</v>
      </c>
      <c r="J45" s="19">
        <v>7838</v>
      </c>
      <c r="K45" s="19">
        <v>354</v>
      </c>
      <c r="L45" s="19">
        <v>1336</v>
      </c>
      <c r="M45" s="19">
        <v>1046</v>
      </c>
      <c r="N45" s="19">
        <v>157</v>
      </c>
      <c r="O45" s="19">
        <v>1622</v>
      </c>
      <c r="P45" s="19">
        <v>770</v>
      </c>
      <c r="Q45" s="19">
        <v>852</v>
      </c>
      <c r="R45" s="70">
        <v>2033566</v>
      </c>
      <c r="S45" s="70">
        <v>1027892</v>
      </c>
      <c r="T45" s="51">
        <f t="shared" si="5"/>
        <v>53.359468047754532</v>
      </c>
      <c r="U45" s="51">
        <f t="shared" si="6"/>
        <v>105.56556525393718</v>
      </c>
      <c r="V45" s="51">
        <f t="shared" si="8"/>
        <v>99.524074513664857</v>
      </c>
      <c r="W45" s="52">
        <f t="shared" si="7"/>
        <v>0.14947931066261175</v>
      </c>
      <c r="X45" s="52">
        <f t="shared" si="9"/>
        <v>0.15855327468230693</v>
      </c>
      <c r="Y45" s="52">
        <f>'Órdenes y Medidas'!C48/'Denuncias-Renuncias'!G45</f>
        <v>0.17113630080176942</v>
      </c>
      <c r="Z45" s="52">
        <f>'Órdenes y Medidas'!C48/'Denuncias-Renuncias'!C45</f>
        <v>0.181524926686217</v>
      </c>
    </row>
    <row r="46" spans="2:26" ht="20.100000000000001" customHeight="1" thickBot="1" x14ac:dyDescent="0.25">
      <c r="B46" s="4" t="s">
        <v>232</v>
      </c>
      <c r="C46" s="19">
        <v>2742</v>
      </c>
      <c r="D46" s="19">
        <v>1823</v>
      </c>
      <c r="E46" s="19">
        <v>919</v>
      </c>
      <c r="F46" s="19">
        <v>0</v>
      </c>
      <c r="G46" s="19">
        <v>3048</v>
      </c>
      <c r="H46" s="19">
        <v>72</v>
      </c>
      <c r="I46" s="19">
        <v>37</v>
      </c>
      <c r="J46" s="19">
        <v>1799</v>
      </c>
      <c r="K46" s="19">
        <v>91</v>
      </c>
      <c r="L46" s="19">
        <v>509</v>
      </c>
      <c r="M46" s="19">
        <v>144</v>
      </c>
      <c r="N46" s="19">
        <v>396</v>
      </c>
      <c r="O46" s="19">
        <v>344</v>
      </c>
      <c r="P46" s="19">
        <v>199</v>
      </c>
      <c r="Q46" s="19">
        <v>145</v>
      </c>
      <c r="R46" s="70">
        <v>627620</v>
      </c>
      <c r="S46" s="70">
        <v>315529</v>
      </c>
      <c r="T46" s="51">
        <f t="shared" si="5"/>
        <v>48.564417959912049</v>
      </c>
      <c r="U46" s="51">
        <f t="shared" si="6"/>
        <v>96.599678634927372</v>
      </c>
      <c r="V46" s="51">
        <f t="shared" si="8"/>
        <v>86.901679401893333</v>
      </c>
      <c r="W46" s="52">
        <f t="shared" si="7"/>
        <v>0.11286089238845144</v>
      </c>
      <c r="X46" s="52">
        <f t="shared" si="9"/>
        <v>0.12545587162654998</v>
      </c>
      <c r="Y46" s="52">
        <f>'Órdenes y Medidas'!C49/'Denuncias-Renuncias'!G46</f>
        <v>0.19881889763779528</v>
      </c>
      <c r="Z46" s="52">
        <f>'Órdenes y Medidas'!C49/'Denuncias-Renuncias'!C46</f>
        <v>0.22100656455142231</v>
      </c>
    </row>
    <row r="47" spans="2:26" ht="20.100000000000001" customHeight="1" thickBot="1" x14ac:dyDescent="0.25">
      <c r="B47" s="4" t="s">
        <v>233</v>
      </c>
      <c r="C47" s="19">
        <v>12573</v>
      </c>
      <c r="D47" s="19">
        <v>7580</v>
      </c>
      <c r="E47" s="19">
        <v>4993</v>
      </c>
      <c r="F47" s="19">
        <v>21</v>
      </c>
      <c r="G47" s="19">
        <v>13844</v>
      </c>
      <c r="H47" s="19">
        <v>66</v>
      </c>
      <c r="I47" s="19">
        <v>61</v>
      </c>
      <c r="J47" s="19">
        <v>8673</v>
      </c>
      <c r="K47" s="19">
        <v>141</v>
      </c>
      <c r="L47" s="19">
        <v>2583</v>
      </c>
      <c r="M47" s="19">
        <v>1415</v>
      </c>
      <c r="N47" s="19">
        <v>905</v>
      </c>
      <c r="O47" s="19">
        <v>1597</v>
      </c>
      <c r="P47" s="19">
        <v>942</v>
      </c>
      <c r="Q47" s="19">
        <v>655</v>
      </c>
      <c r="R47" s="70">
        <v>2763996</v>
      </c>
      <c r="S47" s="70">
        <v>1411204</v>
      </c>
      <c r="T47" s="51">
        <f t="shared" si="5"/>
        <v>50.086903164838155</v>
      </c>
      <c r="U47" s="51">
        <f t="shared" si="6"/>
        <v>98.100628966471191</v>
      </c>
      <c r="V47" s="51">
        <f t="shared" si="8"/>
        <v>89.094135220705155</v>
      </c>
      <c r="W47" s="52">
        <f t="shared" si="7"/>
        <v>0.11535683328517769</v>
      </c>
      <c r="X47" s="52">
        <f t="shared" si="9"/>
        <v>0.12701821363238686</v>
      </c>
      <c r="Y47" s="52">
        <f>'Órdenes y Medidas'!C50/'Denuncias-Renuncias'!G47</f>
        <v>0.17697197341808726</v>
      </c>
      <c r="Z47" s="52">
        <f>'Órdenes y Medidas'!C50/'Denuncias-Renuncias'!C47</f>
        <v>0.19486200588562794</v>
      </c>
    </row>
    <row r="48" spans="2:26" ht="20.100000000000001" customHeight="1" thickBot="1" x14ac:dyDescent="0.25">
      <c r="B48" s="4" t="s">
        <v>234</v>
      </c>
      <c r="C48" s="19">
        <v>1797</v>
      </c>
      <c r="D48" s="19">
        <v>1557</v>
      </c>
      <c r="E48" s="19">
        <v>240</v>
      </c>
      <c r="F48" s="19">
        <v>1</v>
      </c>
      <c r="G48" s="19">
        <v>2039</v>
      </c>
      <c r="H48" s="19">
        <v>24</v>
      </c>
      <c r="I48" s="19">
        <v>11</v>
      </c>
      <c r="J48" s="19">
        <v>1626</v>
      </c>
      <c r="K48" s="19">
        <v>17</v>
      </c>
      <c r="L48" s="19">
        <v>299</v>
      </c>
      <c r="M48" s="19">
        <v>42</v>
      </c>
      <c r="N48" s="19">
        <v>20</v>
      </c>
      <c r="O48" s="19">
        <v>58</v>
      </c>
      <c r="P48" s="19">
        <v>54</v>
      </c>
      <c r="Q48" s="19">
        <v>4</v>
      </c>
      <c r="R48" s="70">
        <v>665155</v>
      </c>
      <c r="S48" s="70">
        <v>336979</v>
      </c>
      <c r="T48" s="51">
        <f t="shared" si="5"/>
        <v>30.654509099382853</v>
      </c>
      <c r="U48" s="51">
        <f t="shared" si="6"/>
        <v>60.50822158057327</v>
      </c>
      <c r="V48" s="51">
        <f t="shared" si="8"/>
        <v>53.326765169342892</v>
      </c>
      <c r="W48" s="52">
        <f t="shared" si="7"/>
        <v>2.8445316331535065E-2</v>
      </c>
      <c r="X48" s="52">
        <f t="shared" si="9"/>
        <v>3.2276015581524764E-2</v>
      </c>
      <c r="Y48" s="52">
        <f>'Órdenes y Medidas'!C51/'Denuncias-Renuncias'!G48</f>
        <v>0.27709661598822954</v>
      </c>
      <c r="Z48" s="52">
        <f>'Órdenes y Medidas'!C51/'Denuncias-Renuncias'!C48</f>
        <v>0.31441291040623259</v>
      </c>
    </row>
    <row r="49" spans="2:26" ht="20.100000000000001" customHeight="1" thickBot="1" x14ac:dyDescent="0.25">
      <c r="B49" s="4" t="s">
        <v>235</v>
      </c>
      <c r="C49" s="19">
        <v>1318</v>
      </c>
      <c r="D49" s="19">
        <v>1230</v>
      </c>
      <c r="E49" s="19">
        <v>88</v>
      </c>
      <c r="F49" s="19">
        <v>17</v>
      </c>
      <c r="G49" s="19">
        <v>1318</v>
      </c>
      <c r="H49" s="19">
        <v>0</v>
      </c>
      <c r="I49" s="19">
        <v>0</v>
      </c>
      <c r="J49" s="19">
        <v>861</v>
      </c>
      <c r="K49" s="19">
        <v>47</v>
      </c>
      <c r="L49" s="19">
        <v>315</v>
      </c>
      <c r="M49" s="19">
        <v>95</v>
      </c>
      <c r="N49" s="19">
        <v>0</v>
      </c>
      <c r="O49" s="19">
        <v>32</v>
      </c>
      <c r="P49" s="19">
        <v>29</v>
      </c>
      <c r="Q49" s="19">
        <v>3</v>
      </c>
      <c r="R49" s="70">
        <v>388190</v>
      </c>
      <c r="S49" s="70">
        <v>195934</v>
      </c>
      <c r="T49" s="51">
        <f t="shared" si="5"/>
        <v>33.952445967181021</v>
      </c>
      <c r="U49" s="51">
        <f t="shared" si="6"/>
        <v>67.267549276797283</v>
      </c>
      <c r="V49" s="51">
        <f t="shared" si="8"/>
        <v>67.267549276797283</v>
      </c>
      <c r="W49" s="52">
        <f t="shared" si="7"/>
        <v>2.4279210925644917E-2</v>
      </c>
      <c r="X49" s="52">
        <f t="shared" si="9"/>
        <v>2.4279210925644917E-2</v>
      </c>
      <c r="Y49" s="52">
        <f>'Órdenes y Medidas'!C52/'Denuncias-Renuncias'!G49</f>
        <v>0.19347496206373294</v>
      </c>
      <c r="Z49" s="52">
        <f>'Órdenes y Medidas'!C52/'Denuncias-Renuncias'!C49</f>
        <v>0.19347496206373294</v>
      </c>
    </row>
    <row r="50" spans="2:26" ht="20.100000000000001" customHeight="1" thickBot="1" x14ac:dyDescent="0.25">
      <c r="B50" s="4" t="s">
        <v>236</v>
      </c>
      <c r="C50" s="19">
        <v>3136</v>
      </c>
      <c r="D50" s="19">
        <v>2195</v>
      </c>
      <c r="E50" s="19">
        <v>941</v>
      </c>
      <c r="F50" s="19">
        <v>0</v>
      </c>
      <c r="G50" s="19">
        <v>3512</v>
      </c>
      <c r="H50" s="19">
        <v>6</v>
      </c>
      <c r="I50" s="19">
        <v>0</v>
      </c>
      <c r="J50" s="19">
        <v>2932</v>
      </c>
      <c r="K50" s="19">
        <v>55</v>
      </c>
      <c r="L50" s="19">
        <v>429</v>
      </c>
      <c r="M50" s="19">
        <v>66</v>
      </c>
      <c r="N50" s="19">
        <v>24</v>
      </c>
      <c r="O50" s="19">
        <v>181</v>
      </c>
      <c r="P50" s="19">
        <v>147</v>
      </c>
      <c r="Q50" s="19">
        <v>34</v>
      </c>
      <c r="R50" s="70">
        <v>1135623</v>
      </c>
      <c r="S50" s="70">
        <v>590988</v>
      </c>
      <c r="T50" s="51">
        <f t="shared" si="5"/>
        <v>30.925756170841908</v>
      </c>
      <c r="U50" s="51">
        <f t="shared" si="6"/>
        <v>59.425910509181236</v>
      </c>
      <c r="V50" s="51">
        <f t="shared" si="8"/>
        <v>53.063683188152723</v>
      </c>
      <c r="W50" s="52">
        <f t="shared" si="7"/>
        <v>5.1537585421412298E-2</v>
      </c>
      <c r="X50" s="52">
        <f t="shared" si="9"/>
        <v>5.7716836734693876E-2</v>
      </c>
      <c r="Y50" s="52">
        <f>'Órdenes y Medidas'!C53/'Denuncias-Renuncias'!G50</f>
        <v>0.20985193621867881</v>
      </c>
      <c r="Z50" s="52">
        <f>'Órdenes y Medidas'!C53/'Denuncias-Renuncias'!C50</f>
        <v>0.23501275510204081</v>
      </c>
    </row>
    <row r="51" spans="2:26" ht="20.100000000000001" customHeight="1" thickBot="1" x14ac:dyDescent="0.25">
      <c r="B51" s="4" t="s">
        <v>237</v>
      </c>
      <c r="C51" s="19">
        <v>837</v>
      </c>
      <c r="D51" s="19">
        <v>556</v>
      </c>
      <c r="E51" s="19">
        <v>281</v>
      </c>
      <c r="F51" s="19">
        <v>1</v>
      </c>
      <c r="G51" s="19">
        <v>889</v>
      </c>
      <c r="H51" s="19">
        <v>11</v>
      </c>
      <c r="I51" s="19">
        <v>0</v>
      </c>
      <c r="J51" s="19">
        <v>775</v>
      </c>
      <c r="K51" s="19">
        <v>27</v>
      </c>
      <c r="L51" s="19">
        <v>47</v>
      </c>
      <c r="M51" s="19">
        <v>18</v>
      </c>
      <c r="N51" s="19">
        <v>11</v>
      </c>
      <c r="O51" s="19">
        <v>59</v>
      </c>
      <c r="P51" s="19">
        <v>28</v>
      </c>
      <c r="Q51" s="19">
        <v>31</v>
      </c>
      <c r="R51" s="70">
        <v>326022</v>
      </c>
      <c r="S51" s="70">
        <v>167802</v>
      </c>
      <c r="T51" s="51">
        <f t="shared" si="5"/>
        <v>27.268098471882265</v>
      </c>
      <c r="U51" s="51">
        <f t="shared" si="6"/>
        <v>52.979106327695739</v>
      </c>
      <c r="V51" s="51">
        <f t="shared" si="8"/>
        <v>49.880215968820401</v>
      </c>
      <c r="W51" s="52">
        <f t="shared" si="7"/>
        <v>6.6366704161979748E-2</v>
      </c>
      <c r="X51" s="52">
        <f t="shared" si="9"/>
        <v>7.0489844683393074E-2</v>
      </c>
      <c r="Y51" s="52">
        <f>'Órdenes y Medidas'!C54/'Denuncias-Renuncias'!G51</f>
        <v>0.25534308211473566</v>
      </c>
      <c r="Z51" s="52">
        <f>'Órdenes y Medidas'!C54/'Denuncias-Renuncias'!C51</f>
        <v>0.2712066905615293</v>
      </c>
    </row>
    <row r="52" spans="2:26" ht="20.100000000000001" customHeight="1" thickBot="1" x14ac:dyDescent="0.25">
      <c r="B52" s="4" t="s">
        <v>238</v>
      </c>
      <c r="C52" s="19">
        <v>674</v>
      </c>
      <c r="D52" s="19">
        <v>479</v>
      </c>
      <c r="E52" s="19">
        <v>195</v>
      </c>
      <c r="F52" s="19">
        <v>4</v>
      </c>
      <c r="G52" s="19">
        <v>884</v>
      </c>
      <c r="H52" s="19">
        <v>0</v>
      </c>
      <c r="I52" s="19">
        <v>0</v>
      </c>
      <c r="J52" s="19">
        <v>615</v>
      </c>
      <c r="K52" s="19">
        <v>9</v>
      </c>
      <c r="L52" s="19">
        <v>187</v>
      </c>
      <c r="M52" s="19">
        <v>57</v>
      </c>
      <c r="N52" s="19">
        <v>16</v>
      </c>
      <c r="O52" s="19">
        <v>56</v>
      </c>
      <c r="P52" s="19">
        <v>34</v>
      </c>
      <c r="Q52" s="19">
        <v>22</v>
      </c>
      <c r="R52" s="70">
        <v>305278</v>
      </c>
      <c r="S52" s="70">
        <v>158632</v>
      </c>
      <c r="T52" s="51">
        <f t="shared" si="5"/>
        <v>28.957212769999803</v>
      </c>
      <c r="U52" s="51">
        <f t="shared" si="6"/>
        <v>55.726461243633068</v>
      </c>
      <c r="V52" s="51">
        <f t="shared" si="8"/>
        <v>42.488274749104846</v>
      </c>
      <c r="W52" s="52">
        <f t="shared" si="7"/>
        <v>6.3348416289592757E-2</v>
      </c>
      <c r="X52" s="52">
        <f t="shared" si="9"/>
        <v>8.3086053412462904E-2</v>
      </c>
      <c r="Y52" s="52">
        <f>'Órdenes y Medidas'!C55/'Denuncias-Renuncias'!G52</f>
        <v>0.23529411764705882</v>
      </c>
      <c r="Z52" s="52">
        <f>'Órdenes y Medidas'!C55/'Denuncias-Renuncias'!C52</f>
        <v>0.3086053412462908</v>
      </c>
    </row>
    <row r="53" spans="2:26" ht="20.100000000000001" customHeight="1" thickBot="1" x14ac:dyDescent="0.25">
      <c r="B53" s="4" t="s">
        <v>239</v>
      </c>
      <c r="C53" s="19">
        <v>2370</v>
      </c>
      <c r="D53" s="19">
        <v>1958</v>
      </c>
      <c r="E53" s="19">
        <v>412</v>
      </c>
      <c r="F53" s="19">
        <v>4</v>
      </c>
      <c r="G53" s="19">
        <v>2815</v>
      </c>
      <c r="H53" s="19">
        <v>51</v>
      </c>
      <c r="I53" s="19">
        <v>0</v>
      </c>
      <c r="J53" s="19">
        <v>2249</v>
      </c>
      <c r="K53" s="19">
        <v>50</v>
      </c>
      <c r="L53" s="19">
        <v>311</v>
      </c>
      <c r="M53" s="19">
        <v>105</v>
      </c>
      <c r="N53" s="19">
        <v>49</v>
      </c>
      <c r="O53" s="19">
        <v>110</v>
      </c>
      <c r="P53" s="19">
        <v>82</v>
      </c>
      <c r="Q53" s="19">
        <v>28</v>
      </c>
      <c r="R53" s="70">
        <v>947818</v>
      </c>
      <c r="S53" s="70">
        <v>490492</v>
      </c>
      <c r="T53" s="51">
        <f t="shared" si="5"/>
        <v>29.699794686321635</v>
      </c>
      <c r="U53" s="51">
        <f t="shared" si="6"/>
        <v>57.391353987424871</v>
      </c>
      <c r="V53" s="51">
        <f t="shared" si="8"/>
        <v>48.31883088816943</v>
      </c>
      <c r="W53" s="52">
        <f t="shared" si="7"/>
        <v>3.9076376554174071E-2</v>
      </c>
      <c r="X53" s="52">
        <f t="shared" si="9"/>
        <v>4.6413502109704644E-2</v>
      </c>
      <c r="Y53" s="52">
        <f>'Órdenes y Medidas'!C56/'Denuncias-Renuncias'!G53</f>
        <v>0.22238010657193605</v>
      </c>
      <c r="Z53" s="52">
        <f>'Órdenes y Medidas'!C56/'Denuncias-Renuncias'!C53</f>
        <v>0.2641350210970464</v>
      </c>
    </row>
    <row r="54" spans="2:26" ht="20.100000000000001" customHeight="1" thickBot="1" x14ac:dyDescent="0.25">
      <c r="B54" s="4" t="s">
        <v>240</v>
      </c>
      <c r="C54" s="19">
        <v>29259</v>
      </c>
      <c r="D54" s="19">
        <v>15933</v>
      </c>
      <c r="E54" s="19">
        <v>13326</v>
      </c>
      <c r="F54" s="19">
        <v>20</v>
      </c>
      <c r="G54" s="19">
        <v>33516</v>
      </c>
      <c r="H54" s="19">
        <v>237</v>
      </c>
      <c r="I54" s="19">
        <v>108</v>
      </c>
      <c r="J54" s="19">
        <v>24665</v>
      </c>
      <c r="K54" s="19">
        <v>289</v>
      </c>
      <c r="L54" s="19">
        <v>5791</v>
      </c>
      <c r="M54" s="19">
        <v>1366</v>
      </c>
      <c r="N54" s="19">
        <v>1060</v>
      </c>
      <c r="O54" s="19">
        <v>3809</v>
      </c>
      <c r="P54" s="19">
        <v>1951</v>
      </c>
      <c r="Q54" s="19">
        <v>1858</v>
      </c>
      <c r="R54" s="70">
        <v>7113886</v>
      </c>
      <c r="S54" s="70">
        <v>3706476</v>
      </c>
      <c r="T54" s="51">
        <f t="shared" si="5"/>
        <v>47.113490432655233</v>
      </c>
      <c r="U54" s="51">
        <f t="shared" si="6"/>
        <v>90.425514693741448</v>
      </c>
      <c r="V54" s="51">
        <f t="shared" si="8"/>
        <v>78.940211672758707</v>
      </c>
      <c r="W54" s="52">
        <f t="shared" si="7"/>
        <v>0.11364721327127342</v>
      </c>
      <c r="X54" s="52">
        <f t="shared" si="9"/>
        <v>0.13018216617109266</v>
      </c>
      <c r="Y54" s="52">
        <f>'Órdenes y Medidas'!C57/'Denuncias-Renuncias'!G54</f>
        <v>0.17651271034729682</v>
      </c>
      <c r="Z54" s="52">
        <f>'Órdenes y Medidas'!C57/'Denuncias-Renuncias'!C54</f>
        <v>0.20219419665743874</v>
      </c>
    </row>
    <row r="55" spans="2:26" ht="20.100000000000001" customHeight="1" thickBot="1" x14ac:dyDescent="0.25">
      <c r="B55" s="4" t="s">
        <v>241</v>
      </c>
      <c r="C55" s="19">
        <v>7113</v>
      </c>
      <c r="D55" s="19">
        <v>4723</v>
      </c>
      <c r="E55" s="19">
        <v>2390</v>
      </c>
      <c r="F55" s="19">
        <v>14</v>
      </c>
      <c r="G55" s="19">
        <v>7889</v>
      </c>
      <c r="H55" s="19">
        <v>17</v>
      </c>
      <c r="I55" s="19">
        <v>16</v>
      </c>
      <c r="J55" s="19">
        <v>5245</v>
      </c>
      <c r="K55" s="19">
        <v>185</v>
      </c>
      <c r="L55" s="19">
        <v>1742</v>
      </c>
      <c r="M55" s="19">
        <v>526</v>
      </c>
      <c r="N55" s="19">
        <v>158</v>
      </c>
      <c r="O55" s="19">
        <v>492</v>
      </c>
      <c r="P55" s="19">
        <v>320</v>
      </c>
      <c r="Q55" s="19">
        <v>172</v>
      </c>
      <c r="R55" s="70">
        <v>1586989</v>
      </c>
      <c r="S55" s="70">
        <v>792084</v>
      </c>
      <c r="T55" s="51">
        <f t="shared" si="5"/>
        <v>49.710489486694613</v>
      </c>
      <c r="U55" s="51">
        <f t="shared" si="6"/>
        <v>99.598022431964282</v>
      </c>
      <c r="V55" s="51">
        <f t="shared" si="8"/>
        <v>89.801081703455694</v>
      </c>
      <c r="W55" s="52">
        <f t="shared" si="7"/>
        <v>6.2365318798326783E-2</v>
      </c>
      <c r="X55" s="52">
        <f t="shared" si="9"/>
        <v>6.9169126950653734E-2</v>
      </c>
      <c r="Y55" s="52">
        <f>'Órdenes y Medidas'!C58/'Denuncias-Renuncias'!G55</f>
        <v>0.21219419444796553</v>
      </c>
      <c r="Z55" s="52">
        <f>'Órdenes y Medidas'!C58/'Denuncias-Renuncias'!C55</f>
        <v>0.23534373681990722</v>
      </c>
    </row>
    <row r="56" spans="2:26" ht="20.100000000000001" customHeight="1" thickBot="1" x14ac:dyDescent="0.25">
      <c r="B56" s="4" t="s">
        <v>242</v>
      </c>
      <c r="C56" s="19">
        <v>3459</v>
      </c>
      <c r="D56" s="19">
        <v>1455</v>
      </c>
      <c r="E56" s="19">
        <v>2004</v>
      </c>
      <c r="F56" s="19">
        <v>10</v>
      </c>
      <c r="G56" s="19">
        <v>3863</v>
      </c>
      <c r="H56" s="19">
        <v>0</v>
      </c>
      <c r="I56" s="19">
        <v>0</v>
      </c>
      <c r="J56" s="19">
        <v>2983</v>
      </c>
      <c r="K56" s="19">
        <v>26</v>
      </c>
      <c r="L56" s="19">
        <v>544</v>
      </c>
      <c r="M56" s="19">
        <v>90</v>
      </c>
      <c r="N56" s="19">
        <v>220</v>
      </c>
      <c r="O56" s="19">
        <v>124</v>
      </c>
      <c r="P56" s="19">
        <v>52</v>
      </c>
      <c r="Q56" s="19">
        <v>72</v>
      </c>
      <c r="R56" s="70">
        <v>683854</v>
      </c>
      <c r="S56" s="70">
        <v>345019</v>
      </c>
      <c r="T56" s="51">
        <f t="shared" si="5"/>
        <v>56.488665709347316</v>
      </c>
      <c r="U56" s="51">
        <f t="shared" si="6"/>
        <v>111.96484831270162</v>
      </c>
      <c r="V56" s="51">
        <f t="shared" si="8"/>
        <v>100.25534825618298</v>
      </c>
      <c r="W56" s="52">
        <f t="shared" si="7"/>
        <v>3.2099404607817759E-2</v>
      </c>
      <c r="X56" s="52">
        <f t="shared" si="9"/>
        <v>3.5848511130384501E-2</v>
      </c>
      <c r="Y56" s="52">
        <f>'Órdenes y Medidas'!C59/'Denuncias-Renuncias'!G56</f>
        <v>9.060315816722754E-2</v>
      </c>
      <c r="Z56" s="52">
        <f>'Órdenes y Medidas'!C59/'Denuncias-Renuncias'!C56</f>
        <v>0.10118531367447239</v>
      </c>
    </row>
    <row r="57" spans="2:26" ht="20.100000000000001" customHeight="1" thickBot="1" x14ac:dyDescent="0.25">
      <c r="B57" s="4" t="s">
        <v>243</v>
      </c>
      <c r="C57" s="19">
        <v>1431</v>
      </c>
      <c r="D57" s="19">
        <v>633</v>
      </c>
      <c r="E57" s="19">
        <v>798</v>
      </c>
      <c r="F57" s="19">
        <v>0</v>
      </c>
      <c r="G57" s="19">
        <v>1431</v>
      </c>
      <c r="H57" s="19">
        <v>0</v>
      </c>
      <c r="I57" s="19">
        <v>2</v>
      </c>
      <c r="J57" s="19">
        <v>1249</v>
      </c>
      <c r="K57" s="19">
        <v>15</v>
      </c>
      <c r="L57" s="19">
        <v>165</v>
      </c>
      <c r="M57" s="19">
        <v>0</v>
      </c>
      <c r="N57" s="19">
        <v>0</v>
      </c>
      <c r="O57" s="19">
        <v>70</v>
      </c>
      <c r="P57" s="19">
        <v>40</v>
      </c>
      <c r="Q57" s="19">
        <v>30</v>
      </c>
      <c r="R57" s="70">
        <v>341961</v>
      </c>
      <c r="S57" s="70">
        <v>173548</v>
      </c>
      <c r="T57" s="51">
        <f t="shared" si="5"/>
        <v>41.846877275478782</v>
      </c>
      <c r="U57" s="51">
        <f t="shared" si="6"/>
        <v>82.455574250351489</v>
      </c>
      <c r="V57" s="51">
        <f t="shared" si="8"/>
        <v>82.455574250351489</v>
      </c>
      <c r="W57" s="52">
        <f t="shared" si="7"/>
        <v>4.891684136967156E-2</v>
      </c>
      <c r="X57" s="52">
        <f t="shared" si="9"/>
        <v>4.891684136967156E-2</v>
      </c>
      <c r="Y57" s="52">
        <f>'Órdenes y Medidas'!C60/'Denuncias-Renuncias'!G57</f>
        <v>0.19287211740041929</v>
      </c>
      <c r="Z57" s="52">
        <f>'Órdenes y Medidas'!C60/'Denuncias-Renuncias'!C57</f>
        <v>0.19287211740041929</v>
      </c>
    </row>
    <row r="58" spans="2:26" ht="20.100000000000001" customHeight="1" thickBot="1" x14ac:dyDescent="0.25">
      <c r="B58" s="4" t="s">
        <v>269</v>
      </c>
      <c r="C58" s="19">
        <v>1888</v>
      </c>
      <c r="D58" s="19">
        <v>977</v>
      </c>
      <c r="E58" s="19">
        <v>911</v>
      </c>
      <c r="F58" s="19">
        <v>29</v>
      </c>
      <c r="G58" s="19">
        <v>2094</v>
      </c>
      <c r="H58" s="19">
        <v>8</v>
      </c>
      <c r="I58" s="19">
        <v>0</v>
      </c>
      <c r="J58" s="19">
        <v>1560</v>
      </c>
      <c r="K58" s="19">
        <v>5</v>
      </c>
      <c r="L58" s="19">
        <v>487</v>
      </c>
      <c r="M58" s="19">
        <v>34</v>
      </c>
      <c r="N58" s="19">
        <v>0</v>
      </c>
      <c r="O58" s="19">
        <v>327</v>
      </c>
      <c r="P58" s="19">
        <v>149</v>
      </c>
      <c r="Q58" s="19">
        <v>178</v>
      </c>
      <c r="R58" s="70">
        <v>733149</v>
      </c>
      <c r="S58" s="70">
        <v>374789</v>
      </c>
      <c r="T58" s="51">
        <f t="shared" si="5"/>
        <v>28.561724833560437</v>
      </c>
      <c r="U58" s="51">
        <f t="shared" si="6"/>
        <v>55.87143699521598</v>
      </c>
      <c r="V58" s="51">
        <f t="shared" si="8"/>
        <v>50.375011006192821</v>
      </c>
      <c r="W58" s="52">
        <f t="shared" si="7"/>
        <v>0.15616045845272206</v>
      </c>
      <c r="X58" s="52">
        <f t="shared" si="9"/>
        <v>0.17319915254237289</v>
      </c>
      <c r="Y58" s="52">
        <f>'Órdenes y Medidas'!C61/'Denuncias-Renuncias'!G58</f>
        <v>0.16905444126074498</v>
      </c>
      <c r="Z58" s="52">
        <f>'Órdenes y Medidas'!C61/'Denuncias-Renuncias'!C58</f>
        <v>0.1875</v>
      </c>
    </row>
    <row r="59" spans="2:26" ht="20.100000000000001" customHeight="1" thickBot="1" x14ac:dyDescent="0.25">
      <c r="B59" s="4" t="s">
        <v>245</v>
      </c>
      <c r="C59" s="19">
        <v>3571</v>
      </c>
      <c r="D59" s="19">
        <v>2062</v>
      </c>
      <c r="E59" s="19">
        <v>1509</v>
      </c>
      <c r="F59" s="19">
        <v>35</v>
      </c>
      <c r="G59" s="19">
        <v>3622</v>
      </c>
      <c r="H59" s="19">
        <v>143</v>
      </c>
      <c r="I59" s="19">
        <v>33</v>
      </c>
      <c r="J59" s="19">
        <v>1996</v>
      </c>
      <c r="K59" s="19">
        <v>50</v>
      </c>
      <c r="L59" s="19">
        <v>1205</v>
      </c>
      <c r="M59" s="19">
        <v>102</v>
      </c>
      <c r="N59" s="19">
        <v>93</v>
      </c>
      <c r="O59" s="19">
        <v>496</v>
      </c>
      <c r="P59" s="19">
        <v>252</v>
      </c>
      <c r="Q59" s="19">
        <v>244</v>
      </c>
      <c r="R59" s="70">
        <v>1167233</v>
      </c>
      <c r="S59" s="70">
        <v>602288</v>
      </c>
      <c r="T59" s="51">
        <f t="shared" si="5"/>
        <v>31.030651121070086</v>
      </c>
      <c r="U59" s="51">
        <f t="shared" si="6"/>
        <v>60.137342932284888</v>
      </c>
      <c r="V59" s="51">
        <f t="shared" si="8"/>
        <v>59.290571952288609</v>
      </c>
      <c r="W59" s="52">
        <f t="shared" si="7"/>
        <v>0.13694091662065158</v>
      </c>
      <c r="X59" s="52">
        <f t="shared" si="9"/>
        <v>0.13889666760011202</v>
      </c>
      <c r="Y59" s="52">
        <f>'Órdenes y Medidas'!C62/'Denuncias-Renuncias'!G59</f>
        <v>0.16068470458310327</v>
      </c>
      <c r="Z59" s="52">
        <f>'Órdenes y Medidas'!C62/'Denuncias-Renuncias'!C59</f>
        <v>0.16297955754690563</v>
      </c>
    </row>
    <row r="60" spans="2:26" ht="20.100000000000001" customHeight="1" thickBot="1" x14ac:dyDescent="0.25">
      <c r="B60" s="4" t="s">
        <v>246</v>
      </c>
      <c r="C60" s="19">
        <v>925</v>
      </c>
      <c r="D60" s="19">
        <v>373</v>
      </c>
      <c r="E60" s="19">
        <v>552</v>
      </c>
      <c r="F60" s="19">
        <v>0</v>
      </c>
      <c r="G60" s="19">
        <v>1153</v>
      </c>
      <c r="H60" s="19">
        <v>0</v>
      </c>
      <c r="I60" s="19">
        <v>0</v>
      </c>
      <c r="J60" s="19">
        <v>945</v>
      </c>
      <c r="K60" s="19">
        <v>0</v>
      </c>
      <c r="L60" s="19">
        <v>208</v>
      </c>
      <c r="M60" s="19">
        <v>0</v>
      </c>
      <c r="N60" s="19">
        <v>0</v>
      </c>
      <c r="O60" s="19">
        <v>78</v>
      </c>
      <c r="P60" s="19">
        <v>29</v>
      </c>
      <c r="Q60" s="19">
        <v>49</v>
      </c>
      <c r="R60" s="70">
        <v>326803</v>
      </c>
      <c r="S60" s="70">
        <v>165626</v>
      </c>
      <c r="T60" s="53">
        <f t="shared" si="5"/>
        <v>35.281193869089329</v>
      </c>
      <c r="U60" s="53">
        <f t="shared" si="6"/>
        <v>69.61467402460967</v>
      </c>
      <c r="V60" s="53">
        <f t="shared" si="8"/>
        <v>55.848719403958313</v>
      </c>
      <c r="W60" s="54">
        <f t="shared" si="7"/>
        <v>6.764960971379011E-2</v>
      </c>
      <c r="X60" s="54">
        <f t="shared" si="9"/>
        <v>8.4324324324324323E-2</v>
      </c>
      <c r="Y60" s="54">
        <f>'Órdenes y Medidas'!C63/'Denuncias-Renuncias'!G60</f>
        <v>0.21509106678230702</v>
      </c>
      <c r="Z60" s="54">
        <f>'Órdenes y Medidas'!C63/'Denuncias-Renuncias'!C60</f>
        <v>0.26810810810810809</v>
      </c>
    </row>
    <row r="61" spans="2:26" ht="20.100000000000001" customHeight="1" thickBot="1" x14ac:dyDescent="0.25">
      <c r="B61" s="7" t="s">
        <v>22</v>
      </c>
      <c r="C61" s="39">
        <f>SUM(C11:C60)</f>
        <v>185188</v>
      </c>
      <c r="D61" s="39">
        <f t="shared" ref="D61:Q61" si="10">SUM(D11:D60)</f>
        <v>114137</v>
      </c>
      <c r="E61" s="39">
        <f t="shared" si="10"/>
        <v>71051</v>
      </c>
      <c r="F61" s="39">
        <f>SUM(F11:F60)</f>
        <v>452</v>
      </c>
      <c r="G61" s="39">
        <f t="shared" si="10"/>
        <v>204342</v>
      </c>
      <c r="H61" s="39">
        <f t="shared" si="10"/>
        <v>1803</v>
      </c>
      <c r="I61" s="39">
        <f t="shared" si="10"/>
        <v>508</v>
      </c>
      <c r="J61" s="39">
        <f t="shared" si="10"/>
        <v>144535</v>
      </c>
      <c r="K61" s="39">
        <f t="shared" si="10"/>
        <v>3498</v>
      </c>
      <c r="L61" s="39">
        <f t="shared" si="10"/>
        <v>33197</v>
      </c>
      <c r="M61" s="39">
        <f t="shared" si="10"/>
        <v>14445</v>
      </c>
      <c r="N61" s="39">
        <f t="shared" si="10"/>
        <v>6356</v>
      </c>
      <c r="O61" s="39">
        <f t="shared" si="10"/>
        <v>20977</v>
      </c>
      <c r="P61" s="39">
        <f t="shared" si="10"/>
        <v>11607</v>
      </c>
      <c r="Q61" s="39">
        <f t="shared" si="10"/>
        <v>9370</v>
      </c>
      <c r="R61" s="39">
        <f t="shared" ref="R61:S61" si="11">SUM(R11:R60)</f>
        <v>49128297</v>
      </c>
      <c r="S61" s="39">
        <f t="shared" si="11"/>
        <v>25037928</v>
      </c>
      <c r="T61" s="55">
        <f>+(G61/R61)*10000</f>
        <v>41.593544347771712</v>
      </c>
      <c r="U61" s="55">
        <f>+(G61/S61)*10000</f>
        <v>81.612983310759574</v>
      </c>
      <c r="V61" s="55">
        <f t="shared" si="8"/>
        <v>73.962989269719117</v>
      </c>
      <c r="W61" s="56">
        <f>+O61/G61</f>
        <v>0.10265633105284279</v>
      </c>
      <c r="X61" s="56">
        <f t="shared" si="9"/>
        <v>0.11327407823401084</v>
      </c>
      <c r="Y61" s="56">
        <f>'Órdenes y Medidas'!C64/'Denuncias-Renuncias'!G61</f>
        <v>0.19675348190778205</v>
      </c>
      <c r="Z61" s="56">
        <f>'Órdenes y Medidas'!C64/'Denuncias-Renuncias'!C61</f>
        <v>0.21710370002375964</v>
      </c>
    </row>
    <row r="62" spans="2:26" ht="15" thickBo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2">
      <c r="C63" s="49"/>
    </row>
    <row r="65" spans="18:18" x14ac:dyDescent="0.2">
      <c r="R65" s="74" t="s">
        <v>295</v>
      </c>
    </row>
  </sheetData>
  <mergeCells count="20">
    <mergeCell ref="C9:C10"/>
    <mergeCell ref="D9:D10"/>
    <mergeCell ref="E9:E10"/>
    <mergeCell ref="G9:G10"/>
    <mergeCell ref="H9:H10"/>
    <mergeCell ref="F9:F10"/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8.75" customWidth="1"/>
    <col min="19" max="19" width="12.25" customWidth="1"/>
  </cols>
  <sheetData>
    <row r="8" spans="2:9" ht="27.75" customHeight="1" x14ac:dyDescent="0.2"/>
    <row r="9" spans="2:9" ht="42.75" customHeight="1" x14ac:dyDescent="0.2">
      <c r="B9" s="10"/>
      <c r="C9" s="105" t="s">
        <v>153</v>
      </c>
      <c r="D9" s="105" t="s">
        <v>130</v>
      </c>
      <c r="E9" s="107" t="s">
        <v>131</v>
      </c>
      <c r="F9" s="108"/>
      <c r="G9" s="109"/>
      <c r="H9" s="109" t="s">
        <v>152</v>
      </c>
      <c r="I9" s="105" t="s">
        <v>133</v>
      </c>
    </row>
    <row r="10" spans="2:9" ht="83.25" customHeight="1" thickBot="1" x14ac:dyDescent="0.25">
      <c r="B10" s="10"/>
      <c r="C10" s="106"/>
      <c r="D10" s="106"/>
      <c r="E10" s="40" t="s">
        <v>146</v>
      </c>
      <c r="F10" s="41" t="s">
        <v>147</v>
      </c>
      <c r="G10" s="42" t="s">
        <v>148</v>
      </c>
      <c r="H10" s="110"/>
      <c r="I10" s="106"/>
    </row>
    <row r="11" spans="2:9" ht="20.100000000000001" customHeight="1" thickBot="1" x14ac:dyDescent="0.25">
      <c r="B11" s="3" t="s">
        <v>197</v>
      </c>
      <c r="C11" s="57">
        <f>+IF('Denuncias-Renuncias'!$G11=0,"-",('Denuncias-Renuncias'!H11/'Denuncias-Renuncias'!$G11))</f>
        <v>0</v>
      </c>
      <c r="D11" s="57">
        <f>+IF('Denuncias-Renuncias'!$G11=0,"-",('Denuncias-Renuncias'!I11/'Denuncias-Renuncias'!$G11))</f>
        <v>0</v>
      </c>
      <c r="E11" s="57">
        <f>+IF('Denuncias-Renuncias'!$G11=0,"-",('Denuncias-Renuncias'!J11/'Denuncias-Renuncias'!$G11))</f>
        <v>0.75737100737100738</v>
      </c>
      <c r="F11" s="57">
        <f>+IF('Denuncias-Renuncias'!$G11=0,"-",('Denuncias-Renuncias'!K11/'Denuncias-Renuncias'!$G11))</f>
        <v>4.7911547911547912E-2</v>
      </c>
      <c r="G11" s="57">
        <f>+IF('Denuncias-Renuncias'!$G11=0,"-",('Denuncias-Renuncias'!L11/'Denuncias-Renuncias'!$G11))</f>
        <v>0.15765765765765766</v>
      </c>
      <c r="H11" s="57">
        <f>+IF('Denuncias-Renuncias'!$G11=0,"-",('Denuncias-Renuncias'!M11/'Denuncias-Renuncias'!$G11))</f>
        <v>2.0475020475020474E-2</v>
      </c>
      <c r="I11" s="57">
        <f>+IF('Denuncias-Renuncias'!$G11=0,"-",('Denuncias-Renuncias'!N11/'Denuncias-Renuncias'!$G11))</f>
        <v>1.6584766584766583E-2</v>
      </c>
    </row>
    <row r="12" spans="2:9" ht="20.100000000000001" customHeight="1" thickBot="1" x14ac:dyDescent="0.25">
      <c r="B12" s="4" t="s">
        <v>198</v>
      </c>
      <c r="C12" s="58">
        <f>+IF('Denuncias-Renuncias'!$G12=0,"-",('Denuncias-Renuncias'!H12/'Denuncias-Renuncias'!$G12))</f>
        <v>1.0501050105010501E-3</v>
      </c>
      <c r="D12" s="58">
        <f>+IF('Denuncias-Renuncias'!$G12=0,"-",('Denuncias-Renuncias'!I12/'Denuncias-Renuncias'!$G12))</f>
        <v>1.5001500150015003E-4</v>
      </c>
      <c r="E12" s="58">
        <f>+IF('Denuncias-Renuncias'!$G12=0,"-",('Denuncias-Renuncias'!J12/'Denuncias-Renuncias'!$G12))</f>
        <v>0.62451245124512456</v>
      </c>
      <c r="F12" s="58">
        <f>+IF('Denuncias-Renuncias'!$G12=0,"-",('Denuncias-Renuncias'!K12/'Denuncias-Renuncias'!$G12))</f>
        <v>6.7506750675067504E-3</v>
      </c>
      <c r="G12" s="58">
        <f>+IF('Denuncias-Renuncias'!$G12=0,"-",('Denuncias-Renuncias'!L12/'Denuncias-Renuncias'!$G12))</f>
        <v>8.9858985898589858E-2</v>
      </c>
      <c r="H12" s="58">
        <f>+IF('Denuncias-Renuncias'!$G12=0,"-",('Denuncias-Renuncias'!M12/'Denuncias-Renuncias'!$G12))</f>
        <v>4.3804380438043806E-2</v>
      </c>
      <c r="I12" s="58">
        <f>+IF('Denuncias-Renuncias'!$G12=0,"-",('Denuncias-Renuncias'!N12/'Denuncias-Renuncias'!$G12))</f>
        <v>0.23387338733873386</v>
      </c>
    </row>
    <row r="13" spans="2:9" ht="20.100000000000001" customHeight="1" thickBot="1" x14ac:dyDescent="0.25">
      <c r="B13" s="4" t="s">
        <v>199</v>
      </c>
      <c r="C13" s="59">
        <f>+IF('Denuncias-Renuncias'!$G13=0,"-",('Denuncias-Renuncias'!H13/'Denuncias-Renuncias'!$G13))</f>
        <v>3.3809166040570998E-3</v>
      </c>
      <c r="D13" s="58">
        <f>+IF('Denuncias-Renuncias'!$G13=0,"-",('Denuncias-Renuncias'!I13/'Denuncias-Renuncias'!$G13))</f>
        <v>0</v>
      </c>
      <c r="E13" s="58">
        <f>+IF('Denuncias-Renuncias'!$G13=0,"-",('Denuncias-Renuncias'!J13/'Denuncias-Renuncias'!$G13))</f>
        <v>0.92261457550713744</v>
      </c>
      <c r="F13" s="58">
        <f>+IF('Denuncias-Renuncias'!$G13=0,"-",('Denuncias-Renuncias'!K13/'Denuncias-Renuncias'!$G13))</f>
        <v>1.01427498121713E-2</v>
      </c>
      <c r="G13" s="58">
        <f>+IF('Denuncias-Renuncias'!$G13=0,"-",('Denuncias-Renuncias'!L13/'Denuncias-Renuncias'!$G13))</f>
        <v>4.695717505634861E-2</v>
      </c>
      <c r="H13" s="58">
        <f>+IF('Denuncias-Renuncias'!$G13=0,"-",('Denuncias-Renuncias'!M13/'Denuncias-Renuncias'!$G13))</f>
        <v>1.69045830202855E-2</v>
      </c>
      <c r="I13" s="58">
        <f>+IF('Denuncias-Renuncias'!$G13=0,"-",('Denuncias-Renuncias'!N13/'Denuncias-Renuncias'!$G13))</f>
        <v>0</v>
      </c>
    </row>
    <row r="14" spans="2:9" ht="20.100000000000001" customHeight="1" thickBot="1" x14ac:dyDescent="0.25">
      <c r="B14" s="4" t="s">
        <v>200</v>
      </c>
      <c r="C14" s="60">
        <f>+IF('Denuncias-Renuncias'!$G14=0,"-",('Denuncias-Renuncias'!H14/'Denuncias-Renuncias'!$G14))</f>
        <v>2.3800079333597779E-3</v>
      </c>
      <c r="D14" s="58">
        <f>+IF('Denuncias-Renuncias'!$G14=0,"-",('Denuncias-Renuncias'!I14/'Denuncias-Renuncias'!$G14))</f>
        <v>2.1816739389131298E-3</v>
      </c>
      <c r="E14" s="58">
        <f>+IF('Denuncias-Renuncias'!$G14=0,"-",('Denuncias-Renuncias'!J14/'Denuncias-Renuncias'!$G14))</f>
        <v>0.79016263387544627</v>
      </c>
      <c r="F14" s="58">
        <f>+IF('Denuncias-Renuncias'!$G14=0,"-",('Denuncias-Renuncias'!K14/'Denuncias-Renuncias'!$G14))</f>
        <v>1.1106703689012296E-2</v>
      </c>
      <c r="G14" s="58">
        <f>+IF('Denuncias-Renuncias'!$G14=0,"-",('Denuncias-Renuncias'!L14/'Denuncias-Renuncias'!$G14))</f>
        <v>8.1515271717572391E-2</v>
      </c>
      <c r="H14" s="58">
        <f>+IF('Denuncias-Renuncias'!$G14=0,"-",('Denuncias-Renuncias'!M14/'Denuncias-Renuncias'!$G14))</f>
        <v>0.10392701309004364</v>
      </c>
      <c r="I14" s="58">
        <f>+IF('Denuncias-Renuncias'!$G14=0,"-",('Denuncias-Renuncias'!N14/'Denuncias-Renuncias'!$G14))</f>
        <v>8.7266957556525193E-3</v>
      </c>
    </row>
    <row r="15" spans="2:9" ht="20.100000000000001" customHeight="1" thickBot="1" x14ac:dyDescent="0.25">
      <c r="B15" s="4" t="s">
        <v>201</v>
      </c>
      <c r="C15" s="60">
        <f>+IF('Denuncias-Renuncias'!$G15=0,"-",('Denuncias-Renuncias'!H15/'Denuncias-Renuncias'!$G15))</f>
        <v>3.1961646024770275E-3</v>
      </c>
      <c r="D15" s="58">
        <f>+IF('Denuncias-Renuncias'!$G15=0,"-",('Denuncias-Renuncias'!I15/'Denuncias-Renuncias'!$G15))</f>
        <v>0</v>
      </c>
      <c r="E15" s="58">
        <f>+IF('Denuncias-Renuncias'!$G15=0,"-",('Denuncias-Renuncias'!J15/'Denuncias-Renuncias'!$G15))</f>
        <v>0.73391929684378743</v>
      </c>
      <c r="F15" s="58">
        <f>+IF('Denuncias-Renuncias'!$G15=0,"-",('Denuncias-Renuncias'!K15/'Denuncias-Renuncias'!$G15))</f>
        <v>2.1574111066719935E-2</v>
      </c>
      <c r="G15" s="58">
        <f>+IF('Denuncias-Renuncias'!$G15=0,"-",('Denuncias-Renuncias'!L15/'Denuncias-Renuncias'!$G15))</f>
        <v>0.16580103875349581</v>
      </c>
      <c r="H15" s="58">
        <f>+IF('Denuncias-Renuncias'!$G15=0,"-",('Denuncias-Renuncias'!M15/'Denuncias-Renuncias'!$G15))</f>
        <v>7.4710347582900516E-2</v>
      </c>
      <c r="I15" s="58">
        <f>+IF('Denuncias-Renuncias'!$G15=0,"-",('Denuncias-Renuncias'!N15/'Denuncias-Renuncias'!$G15))</f>
        <v>7.9904115061925688E-4</v>
      </c>
    </row>
    <row r="16" spans="2:9" ht="20.100000000000001" customHeight="1" thickBot="1" x14ac:dyDescent="0.25">
      <c r="B16" s="4" t="s">
        <v>202</v>
      </c>
      <c r="C16" s="60">
        <f>+IF('Denuncias-Renuncias'!$G16=0,"-",('Denuncias-Renuncias'!H16/'Denuncias-Renuncias'!$G16))</f>
        <v>4.8543689320388347E-4</v>
      </c>
      <c r="D16" s="58">
        <f>+IF('Denuncias-Renuncias'!$G16=0,"-",('Denuncias-Renuncias'!I16/'Denuncias-Renuncias'!$G16))</f>
        <v>5.8252427184466021E-3</v>
      </c>
      <c r="E16" s="58">
        <f>+IF('Denuncias-Renuncias'!$G16=0,"-",('Denuncias-Renuncias'!J16/'Denuncias-Renuncias'!$G16))</f>
        <v>0.81650485436893205</v>
      </c>
      <c r="F16" s="58">
        <f>+IF('Denuncias-Renuncias'!$G16=0,"-",('Denuncias-Renuncias'!K16/'Denuncias-Renuncias'!$G16))</f>
        <v>1.7961165048543688E-2</v>
      </c>
      <c r="G16" s="58">
        <f>+IF('Denuncias-Renuncias'!$G16=0,"-",('Denuncias-Renuncias'!L16/'Denuncias-Renuncias'!$G16))</f>
        <v>0.11699029126213592</v>
      </c>
      <c r="H16" s="58">
        <f>+IF('Denuncias-Renuncias'!$G16=0,"-",('Denuncias-Renuncias'!M16/'Denuncias-Renuncias'!$G16))</f>
        <v>2.9126213592233011E-2</v>
      </c>
      <c r="I16" s="58">
        <f>+IF('Denuncias-Renuncias'!$G16=0,"-",('Denuncias-Renuncias'!N16/'Denuncias-Renuncias'!$G16))</f>
        <v>1.3106796116504855E-2</v>
      </c>
    </row>
    <row r="17" spans="2:9" ht="20.100000000000001" customHeight="1" thickBot="1" x14ac:dyDescent="0.25">
      <c r="B17" s="4" t="s">
        <v>203</v>
      </c>
      <c r="C17" s="60">
        <f>+IF('Denuncias-Renuncias'!$G17=0,"-",('Denuncias-Renuncias'!H17/'Denuncias-Renuncias'!$G17))</f>
        <v>2.1867483052700636E-2</v>
      </c>
      <c r="D17" s="58">
        <f>+IF('Denuncias-Renuncias'!$G17=0,"-",('Denuncias-Renuncias'!I17/'Denuncias-Renuncias'!$G17))</f>
        <v>1.5307238136890444E-3</v>
      </c>
      <c r="E17" s="58">
        <f>+IF('Denuncias-Renuncias'!$G17=0,"-",('Denuncias-Renuncias'!J17/'Denuncias-Renuncias'!$G17))</f>
        <v>0.64060791602886513</v>
      </c>
      <c r="F17" s="58">
        <f>+IF('Denuncias-Renuncias'!$G17=0,"-",('Denuncias-Renuncias'!K17/'Denuncias-Renuncias'!$G17))</f>
        <v>2.0883446315329107E-2</v>
      </c>
      <c r="G17" s="58">
        <f>+IF('Denuncias-Renuncias'!$G17=0,"-",('Denuncias-Renuncias'!L17/'Denuncias-Renuncias'!$G17))</f>
        <v>0.18018806035425322</v>
      </c>
      <c r="H17" s="58">
        <f>+IF('Denuncias-Renuncias'!$G17=0,"-",('Denuncias-Renuncias'!M17/'Denuncias-Renuncias'!$G17))</f>
        <v>0.13218893505357535</v>
      </c>
      <c r="I17" s="58">
        <f>+IF('Denuncias-Renuncias'!$G17=0,"-",('Denuncias-Renuncias'!N17/'Denuncias-Renuncias'!$G17))</f>
        <v>2.7334353815875794E-3</v>
      </c>
    </row>
    <row r="18" spans="2:9" ht="20.100000000000001" customHeight="1" thickBot="1" x14ac:dyDescent="0.25">
      <c r="B18" s="4" t="s">
        <v>204</v>
      </c>
      <c r="C18" s="60">
        <f>+IF('Denuncias-Renuncias'!$G18=0,"-",('Denuncias-Renuncias'!H18/'Denuncias-Renuncias'!$G18))</f>
        <v>1.1492876810726685E-2</v>
      </c>
      <c r="D18" s="58">
        <f>+IF('Denuncias-Renuncias'!$G18=0,"-",('Denuncias-Renuncias'!I18/'Denuncias-Renuncias'!$G18))</f>
        <v>0</v>
      </c>
      <c r="E18" s="58">
        <f>+IF('Denuncias-Renuncias'!$G18=0,"-",('Denuncias-Renuncias'!J18/'Denuncias-Renuncias'!$G18))</f>
        <v>0.70800909852747518</v>
      </c>
      <c r="F18" s="58">
        <f>+IF('Denuncias-Renuncias'!$G18=0,"-",('Denuncias-Renuncias'!K18/'Denuncias-Renuncias'!$G18))</f>
        <v>4.788698671136119E-3</v>
      </c>
      <c r="G18" s="58">
        <f>+IF('Denuncias-Renuncias'!$G18=0,"-",('Denuncias-Renuncias'!L18/'Denuncias-Renuncias'!$G18))</f>
        <v>0.13168921345624326</v>
      </c>
      <c r="H18" s="58">
        <f>+IF('Denuncias-Renuncias'!$G18=0,"-",('Denuncias-Renuncias'!M18/'Denuncias-Renuncias'!$G18))</f>
        <v>0.13563988985993056</v>
      </c>
      <c r="I18" s="58">
        <f>+IF('Denuncias-Renuncias'!$G18=0,"-",('Denuncias-Renuncias'!N18/'Denuncias-Renuncias'!$G18))</f>
        <v>8.380222674488208E-3</v>
      </c>
    </row>
    <row r="19" spans="2:9" ht="20.100000000000001" customHeight="1" thickBot="1" x14ac:dyDescent="0.25">
      <c r="B19" s="4" t="s">
        <v>205</v>
      </c>
      <c r="C19" s="60">
        <f>+IF('Denuncias-Renuncias'!$G19=0,"-",('Denuncias-Renuncias'!H19/'Denuncias-Renuncias'!$G19))</f>
        <v>0</v>
      </c>
      <c r="D19" s="58">
        <f>+IF('Denuncias-Renuncias'!$G19=0,"-",('Denuncias-Renuncias'!I19/'Denuncias-Renuncias'!$G19))</f>
        <v>0</v>
      </c>
      <c r="E19" s="58">
        <f>+IF('Denuncias-Renuncias'!$G19=0,"-",('Denuncias-Renuncias'!J19/'Denuncias-Renuncias'!$G19))</f>
        <v>0.76090225563909775</v>
      </c>
      <c r="F19" s="58">
        <f>+IF('Denuncias-Renuncias'!$G19=0,"-",('Denuncias-Renuncias'!K19/'Denuncias-Renuncias'!$G19))</f>
        <v>4.5112781954887221E-3</v>
      </c>
      <c r="G19" s="58">
        <f>+IF('Denuncias-Renuncias'!$G19=0,"-",('Denuncias-Renuncias'!L19/'Denuncias-Renuncias'!$G19))</f>
        <v>0.18646616541353384</v>
      </c>
      <c r="H19" s="58">
        <f>+IF('Denuncias-Renuncias'!$G19=0,"-",('Denuncias-Renuncias'!M19/'Denuncias-Renuncias'!$G19))</f>
        <v>1.6541353383458645E-2</v>
      </c>
      <c r="I19" s="58">
        <f>+IF('Denuncias-Renuncias'!$G19=0,"-",('Denuncias-Renuncias'!N19/'Denuncias-Renuncias'!$G19))</f>
        <v>3.1578947368421054E-2</v>
      </c>
    </row>
    <row r="20" spans="2:9" ht="20.100000000000001" customHeight="1" thickBot="1" x14ac:dyDescent="0.25">
      <c r="B20" s="4" t="s">
        <v>206</v>
      </c>
      <c r="C20" s="60">
        <f>+IF('Denuncias-Renuncias'!$G20=0,"-",('Denuncias-Renuncias'!H20/'Denuncias-Renuncias'!$G20))</f>
        <v>1.5748031496062992E-2</v>
      </c>
      <c r="D20" s="58">
        <f>+IF('Denuncias-Renuncias'!$G20=0,"-",('Denuncias-Renuncias'!I20/'Denuncias-Renuncias'!$G20))</f>
        <v>1.5748031496062992E-2</v>
      </c>
      <c r="E20" s="58">
        <f>+IF('Denuncias-Renuncias'!$G20=0,"-",('Denuncias-Renuncias'!J20/'Denuncias-Renuncias'!$G20))</f>
        <v>0.73228346456692917</v>
      </c>
      <c r="F20" s="58">
        <f>+IF('Denuncias-Renuncias'!$G20=0,"-",('Denuncias-Renuncias'!K20/'Denuncias-Renuncias'!$G20))</f>
        <v>0</v>
      </c>
      <c r="G20" s="58">
        <f>+IF('Denuncias-Renuncias'!$G20=0,"-",('Denuncias-Renuncias'!L20/'Denuncias-Renuncias'!$G20))</f>
        <v>0.17322834645669291</v>
      </c>
      <c r="H20" s="58">
        <f>+IF('Denuncias-Renuncias'!$G20=0,"-",('Denuncias-Renuncias'!M20/'Denuncias-Renuncias'!$G20))</f>
        <v>6.2992125984251968E-2</v>
      </c>
      <c r="I20" s="58">
        <f>+IF('Denuncias-Renuncias'!$G20=0,"-",('Denuncias-Renuncias'!N20/'Denuncias-Renuncias'!$G20))</f>
        <v>0</v>
      </c>
    </row>
    <row r="21" spans="2:9" ht="20.100000000000001" customHeight="1" thickBot="1" x14ac:dyDescent="0.25">
      <c r="B21" s="4" t="s">
        <v>207</v>
      </c>
      <c r="C21" s="60">
        <f>+IF('Denuncias-Renuncias'!$G21=0,"-",('Denuncias-Renuncias'!H21/'Denuncias-Renuncias'!$G21))</f>
        <v>1.0434782608695653E-2</v>
      </c>
      <c r="D21" s="58">
        <f>+IF('Denuncias-Renuncias'!$G21=0,"-",('Denuncias-Renuncias'!I21/'Denuncias-Renuncias'!$G21))</f>
        <v>7.4534161490683233E-4</v>
      </c>
      <c r="E21" s="58">
        <f>+IF('Denuncias-Renuncias'!$G21=0,"-",('Denuncias-Renuncias'!J21/'Denuncias-Renuncias'!$G21))</f>
        <v>0.60521739130434782</v>
      </c>
      <c r="F21" s="58">
        <f>+IF('Denuncias-Renuncias'!$G21=0,"-",('Denuncias-Renuncias'!K21/'Denuncias-Renuncias'!$G21))</f>
        <v>1.7391304347826087E-2</v>
      </c>
      <c r="G21" s="58">
        <f>+IF('Denuncias-Renuncias'!$G21=0,"-",('Denuncias-Renuncias'!L21/'Denuncias-Renuncias'!$G21))</f>
        <v>0.2750310559006211</v>
      </c>
      <c r="H21" s="58">
        <f>+IF('Denuncias-Renuncias'!$G21=0,"-",('Denuncias-Renuncias'!M21/'Denuncias-Renuncias'!$G21))</f>
        <v>7.0310559006211179E-2</v>
      </c>
      <c r="I21" s="58">
        <f>+IF('Denuncias-Renuncias'!$G21=0,"-",('Denuncias-Renuncias'!N21/'Denuncias-Renuncias'!$G21))</f>
        <v>2.0869565217391306E-2</v>
      </c>
    </row>
    <row r="22" spans="2:9" ht="20.100000000000001" customHeight="1" thickBot="1" x14ac:dyDescent="0.25">
      <c r="B22" s="4" t="s">
        <v>208</v>
      </c>
      <c r="C22" s="60">
        <f>+IF('Denuncias-Renuncias'!$G22=0,"-",('Denuncias-Renuncias'!H22/'Denuncias-Renuncias'!$G22))</f>
        <v>1.4404432132963989E-2</v>
      </c>
      <c r="D22" s="58">
        <f>+IF('Denuncias-Renuncias'!$G22=0,"-",('Denuncias-Renuncias'!I22/'Denuncias-Renuncias'!$G22))</f>
        <v>2.21606648199446E-3</v>
      </c>
      <c r="E22" s="58">
        <f>+IF('Denuncias-Renuncias'!$G22=0,"-",('Denuncias-Renuncias'!J22/'Denuncias-Renuncias'!$G22))</f>
        <v>0.56481994459833795</v>
      </c>
      <c r="F22" s="58">
        <f>+IF('Denuncias-Renuncias'!$G22=0,"-",('Denuncias-Renuncias'!K22/'Denuncias-Renuncias'!$G22))</f>
        <v>1.0249307479224376E-2</v>
      </c>
      <c r="G22" s="58">
        <f>+IF('Denuncias-Renuncias'!$G22=0,"-",('Denuncias-Renuncias'!L22/'Denuncias-Renuncias'!$G22))</f>
        <v>0.19529085872576177</v>
      </c>
      <c r="H22" s="58">
        <f>+IF('Denuncias-Renuncias'!$G22=0,"-",('Denuncias-Renuncias'!M22/'Denuncias-Renuncias'!$G22))</f>
        <v>0.15567867036011079</v>
      </c>
      <c r="I22" s="58">
        <f>+IF('Denuncias-Renuncias'!$G22=0,"-",('Denuncias-Renuncias'!N22/'Denuncias-Renuncias'!$G22))</f>
        <v>5.7340720221606647E-2</v>
      </c>
    </row>
    <row r="23" spans="2:9" ht="20.100000000000001" customHeight="1" thickBot="1" x14ac:dyDescent="0.25">
      <c r="B23" s="4" t="s">
        <v>209</v>
      </c>
      <c r="C23" s="60">
        <f>+IF('Denuncias-Renuncias'!$G23=0,"-",('Denuncias-Renuncias'!H23/'Denuncias-Renuncias'!$G23))</f>
        <v>4.4623723685869157E-2</v>
      </c>
      <c r="D23" s="58">
        <f>+IF('Denuncias-Renuncias'!$G23=0,"-",('Denuncias-Renuncias'!I23/'Denuncias-Renuncias'!$G23))</f>
        <v>1.1975293079541156E-2</v>
      </c>
      <c r="E23" s="58">
        <f>+IF('Denuncias-Renuncias'!$G23=0,"-",('Denuncias-Renuncias'!J23/'Denuncias-Renuncias'!$G23))</f>
        <v>0.55023320307575951</v>
      </c>
      <c r="F23" s="58">
        <f>+IF('Denuncias-Renuncias'!$G23=0,"-",('Denuncias-Renuncias'!K23/'Denuncias-Renuncias'!$G23))</f>
        <v>3.5673767805369974E-2</v>
      </c>
      <c r="G23" s="58">
        <f>+IF('Denuncias-Renuncias'!$G23=0,"-",('Denuncias-Renuncias'!L23/'Denuncias-Renuncias'!$G23))</f>
        <v>0.21051304676667087</v>
      </c>
      <c r="H23" s="58">
        <f>+IF('Denuncias-Renuncias'!$G23=0,"-",('Denuncias-Renuncias'!M23/'Denuncias-Renuncias'!$G23))</f>
        <v>0.11458464641371487</v>
      </c>
      <c r="I23" s="58">
        <f>+IF('Denuncias-Renuncias'!$G23=0,"-",('Denuncias-Renuncias'!N23/'Denuncias-Renuncias'!$G23))</f>
        <v>3.2396319173074499E-2</v>
      </c>
    </row>
    <row r="24" spans="2:9" ht="20.100000000000001" customHeight="1" thickBot="1" x14ac:dyDescent="0.25">
      <c r="B24" s="4" t="s">
        <v>210</v>
      </c>
      <c r="C24" s="60">
        <f>+IF('Denuncias-Renuncias'!$G24=0,"-",('Denuncias-Renuncias'!H24/'Denuncias-Renuncias'!$G24))</f>
        <v>8.1600000000000006E-3</v>
      </c>
      <c r="D24" s="58">
        <f>+IF('Denuncias-Renuncias'!$G24=0,"-",('Denuncias-Renuncias'!I24/'Denuncias-Renuncias'!$G24))</f>
        <v>8.0000000000000004E-4</v>
      </c>
      <c r="E24" s="58">
        <f>+IF('Denuncias-Renuncias'!$G24=0,"-",('Denuncias-Renuncias'!J24/'Denuncias-Renuncias'!$G24))</f>
        <v>0.52607999999999999</v>
      </c>
      <c r="F24" s="58">
        <f>+IF('Denuncias-Renuncias'!$G24=0,"-",('Denuncias-Renuncias'!K24/'Denuncias-Renuncias'!$G24))</f>
        <v>2.656E-2</v>
      </c>
      <c r="G24" s="58">
        <f>+IF('Denuncias-Renuncias'!$G24=0,"-",('Denuncias-Renuncias'!L24/'Denuncias-Renuncias'!$G24))</f>
        <v>0.16783999999999999</v>
      </c>
      <c r="H24" s="58">
        <f>+IF('Denuncias-Renuncias'!$G24=0,"-",('Denuncias-Renuncias'!M24/'Denuncias-Renuncias'!$G24))</f>
        <v>0.24607999999999999</v>
      </c>
      <c r="I24" s="58">
        <f>+IF('Denuncias-Renuncias'!$G24=0,"-",('Denuncias-Renuncias'!N24/'Denuncias-Renuncias'!$G24))</f>
        <v>2.4479999999999998E-2</v>
      </c>
    </row>
    <row r="25" spans="2:9" ht="20.100000000000001" customHeight="1" thickBot="1" x14ac:dyDescent="0.25">
      <c r="B25" s="4" t="s">
        <v>211</v>
      </c>
      <c r="C25" s="60">
        <f>+IF('Denuncias-Renuncias'!$G25=0,"-",('Denuncias-Renuncias'!H25/'Denuncias-Renuncias'!$G25))</f>
        <v>9.6135358584887524E-4</v>
      </c>
      <c r="D25" s="58">
        <f>+IF('Denuncias-Renuncias'!$G25=0,"-",('Denuncias-Renuncias'!I25/'Denuncias-Renuncias'!$G25))</f>
        <v>1.9227071716977504E-4</v>
      </c>
      <c r="E25" s="58">
        <f>+IF('Denuncias-Renuncias'!$G25=0,"-",('Denuncias-Renuncias'!J25/'Denuncias-Renuncias'!$G25))</f>
        <v>0.74620265333589697</v>
      </c>
      <c r="F25" s="58">
        <f>+IF('Denuncias-Renuncias'!$G25=0,"-",('Denuncias-Renuncias'!K25/'Denuncias-Renuncias'!$G25))</f>
        <v>2.5572005383580079E-2</v>
      </c>
      <c r="G25" s="58">
        <f>+IF('Denuncias-Renuncias'!$G25=0,"-",('Denuncias-Renuncias'!L25/'Denuncias-Renuncias'!$G25))</f>
        <v>0.19227071716977504</v>
      </c>
      <c r="H25" s="58">
        <f>+IF('Denuncias-Renuncias'!$G25=0,"-",('Denuncias-Renuncias'!M25/'Denuncias-Renuncias'!$G25))</f>
        <v>1.9034800999807731E-2</v>
      </c>
      <c r="I25" s="58">
        <f>+IF('Denuncias-Renuncias'!$G25=0,"-",('Denuncias-Renuncias'!N25/'Denuncias-Renuncias'!$G25))</f>
        <v>1.5766198807921555E-2</v>
      </c>
    </row>
    <row r="26" spans="2:9" ht="20.100000000000001" customHeight="1" thickBot="1" x14ac:dyDescent="0.25">
      <c r="B26" s="5" t="s">
        <v>212</v>
      </c>
      <c r="C26" s="60">
        <f>+IF('Denuncias-Renuncias'!$G26=0,"-",('Denuncias-Renuncias'!H26/'Denuncias-Renuncias'!$G26))</f>
        <v>0</v>
      </c>
      <c r="D26" s="58">
        <f>+IF('Denuncias-Renuncias'!$G26=0,"-",('Denuncias-Renuncias'!I26/'Denuncias-Renuncias'!$G26))</f>
        <v>0</v>
      </c>
      <c r="E26" s="58">
        <f>+IF('Denuncias-Renuncias'!$G26=0,"-",('Denuncias-Renuncias'!J26/'Denuncias-Renuncias'!$G26))</f>
        <v>0.66318327974276525</v>
      </c>
      <c r="F26" s="58">
        <f>+IF('Denuncias-Renuncias'!$G26=0,"-",('Denuncias-Renuncias'!K26/'Denuncias-Renuncias'!$G26))</f>
        <v>1.1655948553054662E-2</v>
      </c>
      <c r="G26" s="58">
        <f>+IF('Denuncias-Renuncias'!$G26=0,"-",('Denuncias-Renuncias'!L26/'Denuncias-Renuncias'!$G26))</f>
        <v>0.23673633440514469</v>
      </c>
      <c r="H26" s="58">
        <f>+IF('Denuncias-Renuncias'!$G26=0,"-",('Denuncias-Renuncias'!M26/'Denuncias-Renuncias'!$G26))</f>
        <v>5.3858520900321546E-2</v>
      </c>
      <c r="I26" s="58">
        <f>+IF('Denuncias-Renuncias'!$G26=0,"-",('Denuncias-Renuncias'!N26/'Denuncias-Renuncias'!$G26))</f>
        <v>3.4565916398713828E-2</v>
      </c>
    </row>
    <row r="27" spans="2:9" ht="20.100000000000001" customHeight="1" thickBot="1" x14ac:dyDescent="0.25">
      <c r="B27" s="6" t="s">
        <v>213</v>
      </c>
      <c r="C27" s="60">
        <f>+IF('Denuncias-Renuncias'!$G27=0,"-",('Denuncias-Renuncias'!H27/'Denuncias-Renuncias'!$G27))</f>
        <v>4.6511627906976744E-3</v>
      </c>
      <c r="D27" s="58">
        <f>+IF('Denuncias-Renuncias'!$G27=0,"-",('Denuncias-Renuncias'!I27/'Denuncias-Renuncias'!$G27))</f>
        <v>0</v>
      </c>
      <c r="E27" s="58">
        <f>+IF('Denuncias-Renuncias'!$G27=0,"-",('Denuncias-Renuncias'!J27/'Denuncias-Renuncias'!$G27))</f>
        <v>0.83953488372093021</v>
      </c>
      <c r="F27" s="58">
        <f>+IF('Denuncias-Renuncias'!$G27=0,"-",('Denuncias-Renuncias'!K27/'Denuncias-Renuncias'!$G27))</f>
        <v>2.3255813953488372E-3</v>
      </c>
      <c r="G27" s="58">
        <f>+IF('Denuncias-Renuncias'!$G27=0,"-",('Denuncias-Renuncias'!L27/'Denuncias-Renuncias'!$G27))</f>
        <v>0.13023255813953488</v>
      </c>
      <c r="H27" s="58">
        <f>+IF('Denuncias-Renuncias'!$G27=0,"-",('Denuncias-Renuncias'!M27/'Denuncias-Renuncias'!$G27))</f>
        <v>2.0930232558139535E-2</v>
      </c>
      <c r="I27" s="58">
        <f>+IF('Denuncias-Renuncias'!$G27=0,"-",('Denuncias-Renuncias'!N27/'Denuncias-Renuncias'!$G27))</f>
        <v>2.3255813953488372E-3</v>
      </c>
    </row>
    <row r="28" spans="2:9" ht="20.100000000000001" customHeight="1" thickBot="1" x14ac:dyDescent="0.25">
      <c r="B28" s="4" t="s">
        <v>214</v>
      </c>
      <c r="C28" s="60">
        <f>+IF('Denuncias-Renuncias'!$G28=0,"-",('Denuncias-Renuncias'!H28/'Denuncias-Renuncias'!$G28))</f>
        <v>0</v>
      </c>
      <c r="D28" s="58">
        <f>+IF('Denuncias-Renuncias'!$G28=0,"-",('Denuncias-Renuncias'!I28/'Denuncias-Renuncias'!$G28))</f>
        <v>0</v>
      </c>
      <c r="E28" s="58">
        <f>+IF('Denuncias-Renuncias'!$G28=0,"-",('Denuncias-Renuncias'!J28/'Denuncias-Renuncias'!$G28))</f>
        <v>0.81603053435114503</v>
      </c>
      <c r="F28" s="58">
        <f>+IF('Denuncias-Renuncias'!$G28=0,"-",('Denuncias-Renuncias'!K28/'Denuncias-Renuncias'!$G28))</f>
        <v>1.6030534351145039E-2</v>
      </c>
      <c r="G28" s="58">
        <f>+IF('Denuncias-Renuncias'!$G28=0,"-",('Denuncias-Renuncias'!L28/'Denuncias-Renuncias'!$G28))</f>
        <v>0.15877862595419848</v>
      </c>
      <c r="H28" s="58">
        <f>+IF('Denuncias-Renuncias'!$G28=0,"-",('Denuncias-Renuncias'!M28/'Denuncias-Renuncias'!$G28))</f>
        <v>7.6335877862595417E-3</v>
      </c>
      <c r="I28" s="58">
        <f>+IF('Denuncias-Renuncias'!$G28=0,"-",('Denuncias-Renuncias'!N28/'Denuncias-Renuncias'!$G28))</f>
        <v>1.5267175572519084E-3</v>
      </c>
    </row>
    <row r="29" spans="2:9" ht="20.100000000000001" customHeight="1" thickBot="1" x14ac:dyDescent="0.25">
      <c r="B29" s="4" t="s">
        <v>215</v>
      </c>
      <c r="C29" s="60">
        <f>+IF('Denuncias-Renuncias'!$G29=0,"-",('Denuncias-Renuncias'!H29/'Denuncias-Renuncias'!$G29))</f>
        <v>1.0033444816053512E-2</v>
      </c>
      <c r="D29" s="58">
        <f>+IF('Denuncias-Renuncias'!$G29=0,"-",('Denuncias-Renuncias'!I29/'Denuncias-Renuncias'!$G29))</f>
        <v>0</v>
      </c>
      <c r="E29" s="58">
        <f>+IF('Denuncias-Renuncias'!$G29=0,"-",('Denuncias-Renuncias'!J29/'Denuncias-Renuncias'!$G29))</f>
        <v>0.58444816053511706</v>
      </c>
      <c r="F29" s="58">
        <f>+IF('Denuncias-Renuncias'!$G29=0,"-",('Denuncias-Renuncias'!K29/'Denuncias-Renuncias'!$G29))</f>
        <v>8.4448160535117056E-2</v>
      </c>
      <c r="G29" s="58">
        <f>+IF('Denuncias-Renuncias'!$G29=0,"-",('Denuncias-Renuncias'!L29/'Denuncias-Renuncias'!$G29))</f>
        <v>0.21153846153846154</v>
      </c>
      <c r="H29" s="58">
        <f>+IF('Denuncias-Renuncias'!$G29=0,"-",('Denuncias-Renuncias'!M29/'Denuncias-Renuncias'!$G29))</f>
        <v>5.1003344481605352E-2</v>
      </c>
      <c r="I29" s="58">
        <f>+IF('Denuncias-Renuncias'!$G29=0,"-",('Denuncias-Renuncias'!N29/'Denuncias-Renuncias'!$G29))</f>
        <v>5.8528428093645488E-2</v>
      </c>
    </row>
    <row r="30" spans="2:9" ht="20.100000000000001" customHeight="1" thickBot="1" x14ac:dyDescent="0.25">
      <c r="B30" s="4" t="s">
        <v>216</v>
      </c>
      <c r="C30" s="60">
        <f>+IF('Denuncias-Renuncias'!$G30=0,"-",('Denuncias-Renuncias'!H30/'Denuncias-Renuncias'!$G30))</f>
        <v>0</v>
      </c>
      <c r="D30" s="58">
        <f>+IF('Denuncias-Renuncias'!$G30=0,"-",('Denuncias-Renuncias'!I30/'Denuncias-Renuncias'!$G30))</f>
        <v>0</v>
      </c>
      <c r="E30" s="58">
        <f>+IF('Denuncias-Renuncias'!$G30=0,"-",('Denuncias-Renuncias'!J30/'Denuncias-Renuncias'!$G30))</f>
        <v>0.99228791773778924</v>
      </c>
      <c r="F30" s="58">
        <f>+IF('Denuncias-Renuncias'!$G30=0,"-",('Denuncias-Renuncias'!K30/'Denuncias-Renuncias'!$G30))</f>
        <v>0</v>
      </c>
      <c r="G30" s="58">
        <f>+IF('Denuncias-Renuncias'!$G30=0,"-",('Denuncias-Renuncias'!L30/'Denuncias-Renuncias'!$G30))</f>
        <v>5.1413881748071976E-3</v>
      </c>
      <c r="H30" s="58">
        <f>+IF('Denuncias-Renuncias'!$G30=0,"-",('Denuncias-Renuncias'!M30/'Denuncias-Renuncias'!$G30))</f>
        <v>0</v>
      </c>
      <c r="I30" s="58">
        <f>+IF('Denuncias-Renuncias'!$G30=0,"-",('Denuncias-Renuncias'!N30/'Denuncias-Renuncias'!$G30))</f>
        <v>2.5706940874035988E-3</v>
      </c>
    </row>
    <row r="31" spans="2:9" ht="20.100000000000001" customHeight="1" thickBot="1" x14ac:dyDescent="0.25">
      <c r="B31" s="4" t="s">
        <v>217</v>
      </c>
      <c r="C31" s="60">
        <f>+IF('Denuncias-Renuncias'!$G31=0,"-",('Denuncias-Renuncias'!H31/'Denuncias-Renuncias'!$G31))</f>
        <v>0</v>
      </c>
      <c r="D31" s="58">
        <f>+IF('Denuncias-Renuncias'!$G31=0,"-",('Denuncias-Renuncias'!I31/'Denuncias-Renuncias'!$G31))</f>
        <v>0</v>
      </c>
      <c r="E31" s="58">
        <f>+IF('Denuncias-Renuncias'!$G31=0,"-",('Denuncias-Renuncias'!J31/'Denuncias-Renuncias'!$G31))</f>
        <v>0.9571917808219178</v>
      </c>
      <c r="F31" s="58">
        <f>+IF('Denuncias-Renuncias'!$G31=0,"-",('Denuncias-Renuncias'!K31/'Denuncias-Renuncias'!$G31))</f>
        <v>1.7123287671232876E-3</v>
      </c>
      <c r="G31" s="58">
        <f>+IF('Denuncias-Renuncias'!$G31=0,"-",('Denuncias-Renuncias'!L31/'Denuncias-Renuncias'!$G31))</f>
        <v>4.1095890410958902E-2</v>
      </c>
      <c r="H31" s="58">
        <f>+IF('Denuncias-Renuncias'!$G31=0,"-",('Denuncias-Renuncias'!M31/'Denuncias-Renuncias'!$G31))</f>
        <v>0</v>
      </c>
      <c r="I31" s="58">
        <f>+IF('Denuncias-Renuncias'!$G31=0,"-",('Denuncias-Renuncias'!N31/'Denuncias-Renuncias'!$G31))</f>
        <v>0</v>
      </c>
    </row>
    <row r="32" spans="2:9" ht="20.100000000000001" customHeight="1" thickBot="1" x14ac:dyDescent="0.25">
      <c r="B32" s="4" t="s">
        <v>218</v>
      </c>
      <c r="C32" s="60">
        <f>+IF('Denuncias-Renuncias'!$G32=0,"-",('Denuncias-Renuncias'!H32/'Denuncias-Renuncias'!$G32))</f>
        <v>0</v>
      </c>
      <c r="D32" s="58">
        <f>+IF('Denuncias-Renuncias'!$G32=0,"-",('Denuncias-Renuncias'!I32/'Denuncias-Renuncias'!$G32))</f>
        <v>0</v>
      </c>
      <c r="E32" s="58">
        <f>+IF('Denuncias-Renuncias'!$G32=0,"-",('Denuncias-Renuncias'!J32/'Denuncias-Renuncias'!$G32))</f>
        <v>0.82843137254901966</v>
      </c>
      <c r="F32" s="58">
        <f>+IF('Denuncias-Renuncias'!$G32=0,"-",('Denuncias-Renuncias'!K32/'Denuncias-Renuncias'!$G32))</f>
        <v>6.8627450980392163E-2</v>
      </c>
      <c r="G32" s="58">
        <f>+IF('Denuncias-Renuncias'!$G32=0,"-",('Denuncias-Renuncias'!L32/'Denuncias-Renuncias'!$G32))</f>
        <v>0.10294117647058823</v>
      </c>
      <c r="H32" s="58">
        <f>+IF('Denuncias-Renuncias'!$G32=0,"-",('Denuncias-Renuncias'!M32/'Denuncias-Renuncias'!$G32))</f>
        <v>0</v>
      </c>
      <c r="I32" s="58">
        <f>+IF('Denuncias-Renuncias'!$G32=0,"-",('Denuncias-Renuncias'!N32/'Denuncias-Renuncias'!$G32))</f>
        <v>0</v>
      </c>
    </row>
    <row r="33" spans="2:9" ht="20.100000000000001" customHeight="1" thickBot="1" x14ac:dyDescent="0.25">
      <c r="B33" s="4" t="s">
        <v>219</v>
      </c>
      <c r="C33" s="60">
        <f>+IF('Denuncias-Renuncias'!$G33=0,"-",('Denuncias-Renuncias'!H33/'Denuncias-Renuncias'!$G33))</f>
        <v>0</v>
      </c>
      <c r="D33" s="58">
        <f>+IF('Denuncias-Renuncias'!$G33=0,"-",('Denuncias-Renuncias'!I33/'Denuncias-Renuncias'!$G33))</f>
        <v>0</v>
      </c>
      <c r="E33" s="58">
        <f>+IF('Denuncias-Renuncias'!$G33=0,"-",('Denuncias-Renuncias'!J33/'Denuncias-Renuncias'!$G33))</f>
        <v>0.79695431472081213</v>
      </c>
      <c r="F33" s="58">
        <f>+IF('Denuncias-Renuncias'!$G33=0,"-",('Denuncias-Renuncias'!K33/'Denuncias-Renuncias'!$G33))</f>
        <v>0</v>
      </c>
      <c r="G33" s="58">
        <f>+IF('Denuncias-Renuncias'!$G33=0,"-",('Denuncias-Renuncias'!L33/'Denuncias-Renuncias'!$G33))</f>
        <v>0.17766497461928935</v>
      </c>
      <c r="H33" s="58">
        <f>+IF('Denuncias-Renuncias'!$G33=0,"-",('Denuncias-Renuncias'!M33/'Denuncias-Renuncias'!$G33))</f>
        <v>0</v>
      </c>
      <c r="I33" s="58">
        <f>+IF('Denuncias-Renuncias'!$G33=0,"-",('Denuncias-Renuncias'!N33/'Denuncias-Renuncias'!$G33))</f>
        <v>2.5380710659898477E-2</v>
      </c>
    </row>
    <row r="34" spans="2:9" ht="20.100000000000001" customHeight="1" thickBot="1" x14ac:dyDescent="0.25">
      <c r="B34" s="4" t="s">
        <v>220</v>
      </c>
      <c r="C34" s="60">
        <f>+IF('Denuncias-Renuncias'!$G34=0,"-",('Denuncias-Renuncias'!H34/'Denuncias-Renuncias'!$G34))</f>
        <v>6.0200668896321068E-3</v>
      </c>
      <c r="D34" s="58">
        <f>+IF('Denuncias-Renuncias'!$G34=0,"-",('Denuncias-Renuncias'!I34/'Denuncias-Renuncias'!$G34))</f>
        <v>2.0066889632107021E-3</v>
      </c>
      <c r="E34" s="58">
        <f>+IF('Denuncias-Renuncias'!$G34=0,"-",('Denuncias-Renuncias'!J34/'Denuncias-Renuncias'!$G34))</f>
        <v>0.65418060200668893</v>
      </c>
      <c r="F34" s="58">
        <f>+IF('Denuncias-Renuncias'!$G34=0,"-",('Denuncias-Renuncias'!K34/'Denuncias-Renuncias'!$G34))</f>
        <v>1.137123745819398E-2</v>
      </c>
      <c r="G34" s="58">
        <f>+IF('Denuncias-Renuncias'!$G34=0,"-",('Denuncias-Renuncias'!L34/'Denuncias-Renuncias'!$G34))</f>
        <v>0.30969899665551842</v>
      </c>
      <c r="H34" s="58">
        <f>+IF('Denuncias-Renuncias'!$G34=0,"-",('Denuncias-Renuncias'!M34/'Denuncias-Renuncias'!$G34))</f>
        <v>1.6722408026755852E-2</v>
      </c>
      <c r="I34" s="58">
        <f>+IF('Denuncias-Renuncias'!$G34=0,"-",('Denuncias-Renuncias'!N34/'Denuncias-Renuncias'!$G34))</f>
        <v>0</v>
      </c>
    </row>
    <row r="35" spans="2:9" ht="20.100000000000001" customHeight="1" thickBot="1" x14ac:dyDescent="0.25">
      <c r="B35" s="4" t="s">
        <v>221</v>
      </c>
      <c r="C35" s="60">
        <f>+IF('Denuncias-Renuncias'!$G35=0,"-",('Denuncias-Renuncias'!H35/'Denuncias-Renuncias'!$G35))</f>
        <v>2.2113022113022112E-2</v>
      </c>
      <c r="D35" s="58">
        <f>+IF('Denuncias-Renuncias'!$G35=0,"-",('Denuncias-Renuncias'!I35/'Denuncias-Renuncias'!$G35))</f>
        <v>0</v>
      </c>
      <c r="E35" s="58">
        <f>+IF('Denuncias-Renuncias'!$G35=0,"-",('Denuncias-Renuncias'!J35/'Denuncias-Renuncias'!$G35))</f>
        <v>0.82800982800982803</v>
      </c>
      <c r="F35" s="58">
        <f>+IF('Denuncias-Renuncias'!$G35=0,"-",('Denuncias-Renuncias'!K35/'Denuncias-Renuncias'!$G35))</f>
        <v>2.4570024570024569E-2</v>
      </c>
      <c r="G35" s="58">
        <f>+IF('Denuncias-Renuncias'!$G35=0,"-",('Denuncias-Renuncias'!L35/'Denuncias-Renuncias'!$G35))</f>
        <v>9.0909090909090912E-2</v>
      </c>
      <c r="H35" s="58">
        <f>+IF('Denuncias-Renuncias'!$G35=0,"-",('Denuncias-Renuncias'!M35/'Denuncias-Renuncias'!$G35))</f>
        <v>2.4570024570024569E-2</v>
      </c>
      <c r="I35" s="58">
        <f>+IF('Denuncias-Renuncias'!$G35=0,"-",('Denuncias-Renuncias'!N35/'Denuncias-Renuncias'!$G35))</f>
        <v>9.8280098280098278E-3</v>
      </c>
    </row>
    <row r="36" spans="2:9" ht="20.100000000000001" customHeight="1" thickBot="1" x14ac:dyDescent="0.25">
      <c r="B36" s="4" t="s">
        <v>222</v>
      </c>
      <c r="C36" s="60">
        <f>+IF('Denuncias-Renuncias'!$G36=0,"-",('Denuncias-Renuncias'!H36/'Denuncias-Renuncias'!$G36))</f>
        <v>7.7399380804953565E-4</v>
      </c>
      <c r="D36" s="58">
        <f>+IF('Denuncias-Renuncias'!$G36=0,"-",('Denuncias-Renuncias'!I36/'Denuncias-Renuncias'!$G36))</f>
        <v>0</v>
      </c>
      <c r="E36" s="58">
        <f>+IF('Denuncias-Renuncias'!$G36=0,"-",('Denuncias-Renuncias'!J36/'Denuncias-Renuncias'!$G36))</f>
        <v>0.7623839009287926</v>
      </c>
      <c r="F36" s="58">
        <f>+IF('Denuncias-Renuncias'!$G36=0,"-",('Denuncias-Renuncias'!K36/'Denuncias-Renuncias'!$G36))</f>
        <v>1.5479876160990712E-2</v>
      </c>
      <c r="G36" s="58">
        <f>+IF('Denuncias-Renuncias'!$G36=0,"-",('Denuncias-Renuncias'!L36/'Denuncias-Renuncias'!$G36))</f>
        <v>0.13854489164086686</v>
      </c>
      <c r="H36" s="58">
        <f>+IF('Denuncias-Renuncias'!$G36=0,"-",('Denuncias-Renuncias'!M36/'Denuncias-Renuncias'!$G36))</f>
        <v>8.1269349845201233E-2</v>
      </c>
      <c r="I36" s="58">
        <f>+IF('Denuncias-Renuncias'!$G36=0,"-",('Denuncias-Renuncias'!N36/'Denuncias-Renuncias'!$G36))</f>
        <v>1.5479876160990713E-3</v>
      </c>
    </row>
    <row r="37" spans="2:9" ht="20.100000000000001" customHeight="1" thickBot="1" x14ac:dyDescent="0.25">
      <c r="B37" s="4" t="s">
        <v>223</v>
      </c>
      <c r="C37" s="60">
        <f>+IF('Denuncias-Renuncias'!$G37=0,"-",('Denuncias-Renuncias'!H37/'Denuncias-Renuncias'!$G37))</f>
        <v>3.8684719535783366E-3</v>
      </c>
      <c r="D37" s="58">
        <f>+IF('Denuncias-Renuncias'!$G37=0,"-",('Denuncias-Renuncias'!I37/'Denuncias-Renuncias'!$G37))</f>
        <v>1.9342359767891683E-3</v>
      </c>
      <c r="E37" s="58">
        <f>+IF('Denuncias-Renuncias'!$G37=0,"-",('Denuncias-Renuncias'!J37/'Denuncias-Renuncias'!$G37))</f>
        <v>0.73791102514506768</v>
      </c>
      <c r="F37" s="58">
        <f>+IF('Denuncias-Renuncias'!$G37=0,"-",('Denuncias-Renuncias'!K37/'Denuncias-Renuncias'!$G37))</f>
        <v>1.6441005802707929E-2</v>
      </c>
      <c r="G37" s="58">
        <f>+IF('Denuncias-Renuncias'!$G37=0,"-",('Denuncias-Renuncias'!L37/'Denuncias-Renuncias'!$G37))</f>
        <v>0.16150870406189555</v>
      </c>
      <c r="H37" s="58">
        <f>+IF('Denuncias-Renuncias'!$G37=0,"-",('Denuncias-Renuncias'!M37/'Denuncias-Renuncias'!$G37))</f>
        <v>6.7698259187620888E-2</v>
      </c>
      <c r="I37" s="58">
        <f>+IF('Denuncias-Renuncias'!$G37=0,"-",('Denuncias-Renuncias'!N37/'Denuncias-Renuncias'!$G37))</f>
        <v>1.0638297872340425E-2</v>
      </c>
    </row>
    <row r="38" spans="2:9" ht="20.100000000000001" customHeight="1" thickBot="1" x14ac:dyDescent="0.25">
      <c r="B38" s="4" t="s">
        <v>224</v>
      </c>
      <c r="C38" s="60">
        <f>+IF('Denuncias-Renuncias'!$G38=0,"-",('Denuncias-Renuncias'!H38/'Denuncias-Renuncias'!$G38))</f>
        <v>6.7901234567901231E-2</v>
      </c>
      <c r="D38" s="58">
        <f>+IF('Denuncias-Renuncias'!$G38=0,"-",('Denuncias-Renuncias'!I38/'Denuncias-Renuncias'!$G38))</f>
        <v>0</v>
      </c>
      <c r="E38" s="58">
        <f>+IF('Denuncias-Renuncias'!$G38=0,"-",('Denuncias-Renuncias'!J38/'Denuncias-Renuncias'!$G38))</f>
        <v>0.71913580246913578</v>
      </c>
      <c r="F38" s="58">
        <f>+IF('Denuncias-Renuncias'!$G38=0,"-",('Denuncias-Renuncias'!K38/'Denuncias-Renuncias'!$G38))</f>
        <v>0</v>
      </c>
      <c r="G38" s="58">
        <f>+IF('Denuncias-Renuncias'!$G38=0,"-",('Denuncias-Renuncias'!L38/'Denuncias-Renuncias'!$G38))</f>
        <v>0.14660493827160495</v>
      </c>
      <c r="H38" s="58">
        <f>+IF('Denuncias-Renuncias'!$G38=0,"-",('Denuncias-Renuncias'!M38/'Denuncias-Renuncias'!$G38))</f>
        <v>5.5555555555555552E-2</v>
      </c>
      <c r="I38" s="58">
        <f>+IF('Denuncias-Renuncias'!$G38=0,"-",('Denuncias-Renuncias'!N38/'Denuncias-Renuncias'!$G38))</f>
        <v>1.0802469135802469E-2</v>
      </c>
    </row>
    <row r="39" spans="2:9" ht="20.100000000000001" customHeight="1" thickBot="1" x14ac:dyDescent="0.25">
      <c r="B39" s="4" t="s">
        <v>225</v>
      </c>
      <c r="C39" s="60">
        <f>+IF('Denuncias-Renuncias'!$G39=0,"-",('Denuncias-Renuncias'!H39/'Denuncias-Renuncias'!$G39))</f>
        <v>2.1664766248574687E-2</v>
      </c>
      <c r="D39" s="58">
        <f>+IF('Denuncias-Renuncias'!$G39=0,"-",('Denuncias-Renuncias'!I39/'Denuncias-Renuncias'!$G39))</f>
        <v>7.98175598631699E-3</v>
      </c>
      <c r="E39" s="58">
        <f>+IF('Denuncias-Renuncias'!$G39=0,"-",('Denuncias-Renuncias'!J39/'Denuncias-Renuncias'!$G39))</f>
        <v>0.88483466362599772</v>
      </c>
      <c r="F39" s="58">
        <f>+IF('Denuncias-Renuncias'!$G39=0,"-",('Denuncias-Renuncias'!K39/'Denuncias-Renuncias'!$G39))</f>
        <v>4.5610034207525657E-3</v>
      </c>
      <c r="G39" s="58">
        <f>+IF('Denuncias-Renuncias'!$G39=0,"-",('Denuncias-Renuncias'!L39/'Denuncias-Renuncias'!$G39))</f>
        <v>3.8768529076396809E-2</v>
      </c>
      <c r="H39" s="58">
        <f>+IF('Denuncias-Renuncias'!$G39=0,"-",('Denuncias-Renuncias'!M39/'Denuncias-Renuncias'!$G39))</f>
        <v>4.2189281641961229E-2</v>
      </c>
      <c r="I39" s="58">
        <f>+IF('Denuncias-Renuncias'!$G39=0,"-",('Denuncias-Renuncias'!N39/'Denuncias-Renuncias'!$G39))</f>
        <v>0</v>
      </c>
    </row>
    <row r="40" spans="2:9" ht="20.100000000000001" customHeight="1" thickBot="1" x14ac:dyDescent="0.25">
      <c r="B40" s="4" t="s">
        <v>226</v>
      </c>
      <c r="C40" s="60">
        <f>+IF('Denuncias-Renuncias'!$G40=0,"-",('Denuncias-Renuncias'!H40/'Denuncias-Renuncias'!$G40))</f>
        <v>3.9047247169074581E-4</v>
      </c>
      <c r="D40" s="58">
        <f>+IF('Denuncias-Renuncias'!$G40=0,"-",('Denuncias-Renuncias'!I40/'Denuncias-Renuncias'!$G40))</f>
        <v>4.6856696602889493E-3</v>
      </c>
      <c r="E40" s="58">
        <f>+IF('Denuncias-Renuncias'!$G40=0,"-",('Denuncias-Renuncias'!J40/'Denuncias-Renuncias'!$G40))</f>
        <v>0.72198360015618901</v>
      </c>
      <c r="F40" s="58">
        <f>+IF('Denuncias-Renuncias'!$G40=0,"-",('Denuncias-Renuncias'!K40/'Denuncias-Renuncias'!$G40))</f>
        <v>2.3037875829754001E-2</v>
      </c>
      <c r="G40" s="58">
        <f>+IF('Denuncias-Renuncias'!$G40=0,"-",('Denuncias-Renuncias'!L40/'Denuncias-Renuncias'!$G40))</f>
        <v>0.12651308082780163</v>
      </c>
      <c r="H40" s="58">
        <f>+IF('Denuncias-Renuncias'!$G40=0,"-",('Denuncias-Renuncias'!M40/'Denuncias-Renuncias'!$G40))</f>
        <v>3.7875829754002339E-2</v>
      </c>
      <c r="I40" s="58">
        <f>+IF('Denuncias-Renuncias'!$G40=0,"-",('Denuncias-Renuncias'!N40/'Denuncias-Renuncias'!$G40))</f>
        <v>8.5513471300273328E-2</v>
      </c>
    </row>
    <row r="41" spans="2:9" ht="20.100000000000001" customHeight="1" thickBot="1" x14ac:dyDescent="0.25">
      <c r="B41" s="4" t="s">
        <v>227</v>
      </c>
      <c r="C41" s="60">
        <f>+IF('Denuncias-Renuncias'!$G41=0,"-",('Denuncias-Renuncias'!H41/'Denuncias-Renuncias'!$G41))</f>
        <v>4.9936892937496574E-3</v>
      </c>
      <c r="D41" s="58">
        <f>+IF('Denuncias-Renuncias'!$G41=0,"-",('Denuncias-Renuncias'!I41/'Denuncias-Renuncias'!$G41))</f>
        <v>2.9632881523349612E-3</v>
      </c>
      <c r="E41" s="58">
        <f>+IF('Denuncias-Renuncias'!$G41=0,"-",('Denuncias-Renuncias'!J41/'Denuncias-Renuncias'!$G41))</f>
        <v>0.75327882346485209</v>
      </c>
      <c r="F41" s="58">
        <f>+IF('Denuncias-Renuncias'!$G41=0,"-",('Denuncias-Renuncias'!K41/'Denuncias-Renuncias'!$G41))</f>
        <v>1.7669977500960325E-2</v>
      </c>
      <c r="G41" s="58">
        <f>+IF('Denuncias-Renuncias'!$G41=0,"-",('Denuncias-Renuncias'!L41/'Denuncias-Renuncias'!$G41))</f>
        <v>0.14196345277945455</v>
      </c>
      <c r="H41" s="58">
        <f>+IF('Denuncias-Renuncias'!$G41=0,"-",('Denuncias-Renuncias'!M41/'Denuncias-Renuncias'!$G41))</f>
        <v>7.2655435438731278E-2</v>
      </c>
      <c r="I41" s="58">
        <f>+IF('Denuncias-Renuncias'!$G41=0,"-",('Denuncias-Renuncias'!N41/'Denuncias-Renuncias'!$G41))</f>
        <v>6.4753333699171375E-3</v>
      </c>
    </row>
    <row r="42" spans="2:9" ht="20.100000000000001" customHeight="1" thickBot="1" x14ac:dyDescent="0.25">
      <c r="B42" s="4" t="s">
        <v>228</v>
      </c>
      <c r="C42" s="60">
        <f>+IF('Denuncias-Renuncias'!$G42=0,"-",('Denuncias-Renuncias'!H42/'Denuncias-Renuncias'!$G42))</f>
        <v>1.6891891891891893E-3</v>
      </c>
      <c r="D42" s="58">
        <f>+IF('Denuncias-Renuncias'!$G42=0,"-",('Denuncias-Renuncias'!I42/'Denuncias-Renuncias'!$G42))</f>
        <v>0</v>
      </c>
      <c r="E42" s="58">
        <f>+IF('Denuncias-Renuncias'!$G42=0,"-",('Denuncias-Renuncias'!J42/'Denuncias-Renuncias'!$G42))</f>
        <v>0.77533783783783783</v>
      </c>
      <c r="F42" s="58">
        <f>+IF('Denuncias-Renuncias'!$G42=0,"-",('Denuncias-Renuncias'!K42/'Denuncias-Renuncias'!$G42))</f>
        <v>2.3310810810810812E-2</v>
      </c>
      <c r="G42" s="58">
        <f>+IF('Denuncias-Renuncias'!$G42=0,"-",('Denuncias-Renuncias'!L42/'Denuncias-Renuncias'!$G42))</f>
        <v>0.12263513513513513</v>
      </c>
      <c r="H42" s="58">
        <f>+IF('Denuncias-Renuncias'!$G42=0,"-",('Denuncias-Renuncias'!M42/'Denuncias-Renuncias'!$G42))</f>
        <v>6.3513513513513517E-2</v>
      </c>
      <c r="I42" s="58">
        <f>+IF('Denuncias-Renuncias'!$G42=0,"-",('Denuncias-Renuncias'!N42/'Denuncias-Renuncias'!$G42))</f>
        <v>1.3513513513513514E-2</v>
      </c>
    </row>
    <row r="43" spans="2:9" ht="20.100000000000001" customHeight="1" thickBot="1" x14ac:dyDescent="0.25">
      <c r="B43" s="4" t="s">
        <v>229</v>
      </c>
      <c r="C43" s="60">
        <f>+IF('Denuncias-Renuncias'!$G43=0,"-",('Denuncias-Renuncias'!H43/'Denuncias-Renuncias'!$G43))</f>
        <v>0</v>
      </c>
      <c r="D43" s="58">
        <f>+IF('Denuncias-Renuncias'!$G43=0,"-",('Denuncias-Renuncias'!I43/'Denuncias-Renuncias'!$G43))</f>
        <v>2.1551724137931034E-3</v>
      </c>
      <c r="E43" s="58">
        <f>+IF('Denuncias-Renuncias'!$G43=0,"-",('Denuncias-Renuncias'!J43/'Denuncias-Renuncias'!$G43))</f>
        <v>0.87553879310344829</v>
      </c>
      <c r="F43" s="58">
        <f>+IF('Denuncias-Renuncias'!$G43=0,"-",('Denuncias-Renuncias'!K43/'Denuncias-Renuncias'!$G43))</f>
        <v>1.6163793103448277E-2</v>
      </c>
      <c r="G43" s="58">
        <f>+IF('Denuncias-Renuncias'!$G43=0,"-",('Denuncias-Renuncias'!L43/'Denuncias-Renuncias'!$G43))</f>
        <v>7.0581896551724144E-2</v>
      </c>
      <c r="H43" s="58">
        <f>+IF('Denuncias-Renuncias'!$G43=0,"-",('Denuncias-Renuncias'!M43/'Denuncias-Renuncias'!$G43))</f>
        <v>1.2392241379310345E-2</v>
      </c>
      <c r="I43" s="58">
        <f>+IF('Denuncias-Renuncias'!$G43=0,"-",('Denuncias-Renuncias'!N43/'Denuncias-Renuncias'!$G43))</f>
        <v>2.3168103448275863E-2</v>
      </c>
    </row>
    <row r="44" spans="2:9" ht="20.100000000000001" customHeight="1" thickBot="1" x14ac:dyDescent="0.25">
      <c r="B44" s="4" t="s">
        <v>230</v>
      </c>
      <c r="C44" s="60">
        <f>+IF('Denuncias-Renuncias'!$G44=0,"-",('Denuncias-Renuncias'!H44/'Denuncias-Renuncias'!$G44))</f>
        <v>2.3882633913340158E-3</v>
      </c>
      <c r="D44" s="58">
        <f>+IF('Denuncias-Renuncias'!$G44=0,"-",('Denuncias-Renuncias'!I44/'Denuncias-Renuncias'!$G44))</f>
        <v>3.4118048447628798E-4</v>
      </c>
      <c r="E44" s="58">
        <f>+IF('Denuncias-Renuncias'!$G44=0,"-",('Denuncias-Renuncias'!J44/'Denuncias-Renuncias'!$G44))</f>
        <v>0.83452746502900033</v>
      </c>
      <c r="F44" s="58">
        <f>+IF('Denuncias-Renuncias'!$G44=0,"-",('Denuncias-Renuncias'!K44/'Denuncias-Renuncias'!$G44))</f>
        <v>5.1177072671443197E-3</v>
      </c>
      <c r="G44" s="58">
        <f>+IF('Denuncias-Renuncias'!$G44=0,"-",('Denuncias-Renuncias'!L44/'Denuncias-Renuncias'!$G44))</f>
        <v>9.3824633230979185E-2</v>
      </c>
      <c r="H44" s="58">
        <f>+IF('Denuncias-Renuncias'!$G44=0,"-",('Denuncias-Renuncias'!M44/'Denuncias-Renuncias'!$G44))</f>
        <v>5.8683043329921532E-2</v>
      </c>
      <c r="I44" s="58">
        <f>+IF('Denuncias-Renuncias'!$G44=0,"-",('Denuncias-Renuncias'!N44/'Denuncias-Renuncias'!$G44))</f>
        <v>5.1177072671443197E-3</v>
      </c>
    </row>
    <row r="45" spans="2:9" ht="20.100000000000001" customHeight="1" thickBot="1" x14ac:dyDescent="0.25">
      <c r="B45" s="4" t="s">
        <v>231</v>
      </c>
      <c r="C45" s="60">
        <f>+IF('Denuncias-Renuncias'!$G45=0,"-",('Denuncias-Renuncias'!H45/'Denuncias-Renuncias'!$G45))</f>
        <v>1.0966731176850059E-2</v>
      </c>
      <c r="D45" s="58">
        <f>+IF('Denuncias-Renuncias'!$G45=0,"-",('Denuncias-Renuncias'!I45/'Denuncias-Renuncias'!$G45))</f>
        <v>9.2157404847479493E-5</v>
      </c>
      <c r="E45" s="58">
        <f>+IF('Denuncias-Renuncias'!$G45=0,"-",('Denuncias-Renuncias'!J45/'Denuncias-Renuncias'!$G45))</f>
        <v>0.72232973919454424</v>
      </c>
      <c r="F45" s="58">
        <f>+IF('Denuncias-Renuncias'!$G45=0,"-",('Denuncias-Renuncias'!K45/'Denuncias-Renuncias'!$G45))</f>
        <v>3.2623721316007742E-2</v>
      </c>
      <c r="G45" s="58">
        <f>+IF('Denuncias-Renuncias'!$G45=0,"-",('Denuncias-Renuncias'!L45/'Denuncias-Renuncias'!$G45))</f>
        <v>0.12312229287623261</v>
      </c>
      <c r="H45" s="58">
        <f>+IF('Denuncias-Renuncias'!$G45=0,"-",('Denuncias-Renuncias'!M45/'Denuncias-Renuncias'!$G45))</f>
        <v>9.6396645470463546E-2</v>
      </c>
      <c r="I45" s="58">
        <f>+IF('Denuncias-Renuncias'!$G45=0,"-",('Denuncias-Renuncias'!N45/'Denuncias-Renuncias'!$G45))</f>
        <v>1.4468712561054281E-2</v>
      </c>
    </row>
    <row r="46" spans="2:9" ht="20.100000000000001" customHeight="1" thickBot="1" x14ac:dyDescent="0.25">
      <c r="B46" s="4" t="s">
        <v>232</v>
      </c>
      <c r="C46" s="60">
        <f>+IF('Denuncias-Renuncias'!$G46=0,"-",('Denuncias-Renuncias'!H46/'Denuncias-Renuncias'!$G46))</f>
        <v>2.3622047244094488E-2</v>
      </c>
      <c r="D46" s="58">
        <f>+IF('Denuncias-Renuncias'!$G46=0,"-",('Denuncias-Renuncias'!I46/'Denuncias-Renuncias'!$G46))</f>
        <v>1.2139107611548556E-2</v>
      </c>
      <c r="E46" s="58">
        <f>+IF('Denuncias-Renuncias'!$G46=0,"-",('Denuncias-Renuncias'!J46/'Denuncias-Renuncias'!$G46))</f>
        <v>0.59022309711286092</v>
      </c>
      <c r="F46" s="58">
        <f>+IF('Denuncias-Renuncias'!$G46=0,"-",('Denuncias-Renuncias'!K46/'Denuncias-Renuncias'!$G46))</f>
        <v>2.9855643044619424E-2</v>
      </c>
      <c r="G46" s="58">
        <f>+IF('Denuncias-Renuncias'!$G46=0,"-",('Denuncias-Renuncias'!L46/'Denuncias-Renuncias'!$G46))</f>
        <v>0.16699475065616798</v>
      </c>
      <c r="H46" s="58">
        <f>+IF('Denuncias-Renuncias'!$G46=0,"-",('Denuncias-Renuncias'!M46/'Denuncias-Renuncias'!$G46))</f>
        <v>4.7244094488188976E-2</v>
      </c>
      <c r="I46" s="58">
        <f>+IF('Denuncias-Renuncias'!$G46=0,"-",('Denuncias-Renuncias'!N46/'Denuncias-Renuncias'!$G46))</f>
        <v>0.12992125984251968</v>
      </c>
    </row>
    <row r="47" spans="2:9" ht="20.100000000000001" customHeight="1" thickBot="1" x14ac:dyDescent="0.25">
      <c r="B47" s="4" t="s">
        <v>233</v>
      </c>
      <c r="C47" s="60">
        <f>+IF('Denuncias-Renuncias'!$G47=0,"-",('Denuncias-Renuncias'!H47/'Denuncias-Renuncias'!$G47))</f>
        <v>4.7674082635076566E-3</v>
      </c>
      <c r="D47" s="58">
        <f>+IF('Denuncias-Renuncias'!$G47=0,"-",('Denuncias-Renuncias'!I47/'Denuncias-Renuncias'!$G47))</f>
        <v>4.4062409708176828E-3</v>
      </c>
      <c r="E47" s="58">
        <f>+IF('Denuncias-Renuncias'!$G47=0,"-",('Denuncias-Renuncias'!J47/'Denuncias-Renuncias'!$G47))</f>
        <v>0.62648078590002887</v>
      </c>
      <c r="F47" s="58">
        <f>+IF('Denuncias-Renuncias'!$G47=0,"-",('Denuncias-Renuncias'!K47/'Denuncias-Renuncias'!$G47))</f>
        <v>1.0184917653857267E-2</v>
      </c>
      <c r="G47" s="58">
        <f>+IF('Denuncias-Renuncias'!$G47=0,"-",('Denuncias-Renuncias'!L47/'Denuncias-Renuncias'!$G47))</f>
        <v>0.18657902340364058</v>
      </c>
      <c r="H47" s="58">
        <f>+IF('Denuncias-Renuncias'!$G47=0,"-",('Denuncias-Renuncias'!M47/'Denuncias-Renuncias'!$G47))</f>
        <v>0.10221034383126264</v>
      </c>
      <c r="I47" s="58">
        <f>+IF('Denuncias-Renuncias'!$G47=0,"-",('Denuncias-Renuncias'!N47/'Denuncias-Renuncias'!$G47))</f>
        <v>6.5371279976885299E-2</v>
      </c>
    </row>
    <row r="48" spans="2:9" ht="20.100000000000001" customHeight="1" thickBot="1" x14ac:dyDescent="0.25">
      <c r="B48" s="4" t="s">
        <v>234</v>
      </c>
      <c r="C48" s="60">
        <f>+IF('Denuncias-Renuncias'!$G48=0,"-",('Denuncias-Renuncias'!H48/'Denuncias-Renuncias'!$G48))</f>
        <v>1.1770475723393821E-2</v>
      </c>
      <c r="D48" s="58">
        <f>+IF('Denuncias-Renuncias'!$G48=0,"-",('Denuncias-Renuncias'!I48/'Denuncias-Renuncias'!$G48))</f>
        <v>5.3948013732221679E-3</v>
      </c>
      <c r="E48" s="58">
        <f>+IF('Denuncias-Renuncias'!$G48=0,"-",('Denuncias-Renuncias'!J48/'Denuncias-Renuncias'!$G48))</f>
        <v>0.79744973025993138</v>
      </c>
      <c r="F48" s="58">
        <f>+IF('Denuncias-Renuncias'!$G48=0,"-",('Denuncias-Renuncias'!K48/'Denuncias-Renuncias'!$G48))</f>
        <v>8.3374203040706227E-3</v>
      </c>
      <c r="G48" s="58">
        <f>+IF('Denuncias-Renuncias'!$G48=0,"-",('Denuncias-Renuncias'!L48/'Denuncias-Renuncias'!$G48))</f>
        <v>0.14664051005394801</v>
      </c>
      <c r="H48" s="58">
        <f>+IF('Denuncias-Renuncias'!$G48=0,"-",('Denuncias-Renuncias'!M48/'Denuncias-Renuncias'!$G48))</f>
        <v>2.0598332515939184E-2</v>
      </c>
      <c r="I48" s="58">
        <f>+IF('Denuncias-Renuncias'!$G48=0,"-",('Denuncias-Renuncias'!N48/'Denuncias-Renuncias'!$G48))</f>
        <v>9.8087297694948502E-3</v>
      </c>
    </row>
    <row r="49" spans="2:9" ht="20.100000000000001" customHeight="1" thickBot="1" x14ac:dyDescent="0.25">
      <c r="B49" s="4" t="s">
        <v>235</v>
      </c>
      <c r="C49" s="60">
        <f>+IF('Denuncias-Renuncias'!$G49=0,"-",('Denuncias-Renuncias'!H49/'Denuncias-Renuncias'!$G49))</f>
        <v>0</v>
      </c>
      <c r="D49" s="58">
        <f>+IF('Denuncias-Renuncias'!$G49=0,"-",('Denuncias-Renuncias'!I49/'Denuncias-Renuncias'!$G49))</f>
        <v>0</v>
      </c>
      <c r="E49" s="58">
        <f>+IF('Denuncias-Renuncias'!$G49=0,"-",('Denuncias-Renuncias'!J49/'Denuncias-Renuncias'!$G49))</f>
        <v>0.65326251896813359</v>
      </c>
      <c r="F49" s="58">
        <f>+IF('Denuncias-Renuncias'!$G49=0,"-",('Denuncias-Renuncias'!K49/'Denuncias-Renuncias'!$G49))</f>
        <v>3.5660091047040973E-2</v>
      </c>
      <c r="G49" s="58">
        <f>+IF('Denuncias-Renuncias'!$G49=0,"-",('Denuncias-Renuncias'!L49/'Denuncias-Renuncias'!$G49))</f>
        <v>0.23899848254931716</v>
      </c>
      <c r="H49" s="58">
        <f>+IF('Denuncias-Renuncias'!$G49=0,"-",('Denuncias-Renuncias'!M49/'Denuncias-Renuncias'!$G49))</f>
        <v>7.2078907435508349E-2</v>
      </c>
      <c r="I49" s="58">
        <f>+IF('Denuncias-Renuncias'!$G49=0,"-",('Denuncias-Renuncias'!N49/'Denuncias-Renuncias'!$G49))</f>
        <v>0</v>
      </c>
    </row>
    <row r="50" spans="2:9" ht="20.100000000000001" customHeight="1" thickBot="1" x14ac:dyDescent="0.25">
      <c r="B50" s="4" t="s">
        <v>236</v>
      </c>
      <c r="C50" s="60">
        <f>+IF('Denuncias-Renuncias'!$G50=0,"-",('Denuncias-Renuncias'!H50/'Denuncias-Renuncias'!$G50))</f>
        <v>1.7084282460136675E-3</v>
      </c>
      <c r="D50" s="58">
        <f>+IF('Denuncias-Renuncias'!$G50=0,"-",('Denuncias-Renuncias'!I50/'Denuncias-Renuncias'!$G50))</f>
        <v>0</v>
      </c>
      <c r="E50" s="58">
        <f>+IF('Denuncias-Renuncias'!$G50=0,"-",('Denuncias-Renuncias'!J50/'Denuncias-Renuncias'!$G50))</f>
        <v>0.83485193621867881</v>
      </c>
      <c r="F50" s="58">
        <f>+IF('Denuncias-Renuncias'!$G50=0,"-",('Denuncias-Renuncias'!K50/'Denuncias-Renuncias'!$G50))</f>
        <v>1.5660592255125286E-2</v>
      </c>
      <c r="G50" s="58">
        <f>+IF('Denuncias-Renuncias'!$G50=0,"-",('Denuncias-Renuncias'!L50/'Denuncias-Renuncias'!$G50))</f>
        <v>0.12215261958997722</v>
      </c>
      <c r="H50" s="58">
        <f>+IF('Denuncias-Renuncias'!$G50=0,"-",('Denuncias-Renuncias'!M50/'Denuncias-Renuncias'!$G50))</f>
        <v>1.879271070615034E-2</v>
      </c>
      <c r="I50" s="58">
        <f>+IF('Denuncias-Renuncias'!$G50=0,"-",('Denuncias-Renuncias'!N50/'Denuncias-Renuncias'!$G50))</f>
        <v>6.8337129840546698E-3</v>
      </c>
    </row>
    <row r="51" spans="2:9" ht="20.100000000000001" customHeight="1" thickBot="1" x14ac:dyDescent="0.25">
      <c r="B51" s="4" t="s">
        <v>237</v>
      </c>
      <c r="C51" s="60">
        <f>+IF('Denuncias-Renuncias'!$G51=0,"-",('Denuncias-Renuncias'!H51/'Denuncias-Renuncias'!$G51))</f>
        <v>1.2373453318335208E-2</v>
      </c>
      <c r="D51" s="58">
        <f>+IF('Denuncias-Renuncias'!$G51=0,"-",('Denuncias-Renuncias'!I51/'Denuncias-Renuncias'!$G51))</f>
        <v>0</v>
      </c>
      <c r="E51" s="58">
        <f>+IF('Denuncias-Renuncias'!$G51=0,"-",('Denuncias-Renuncias'!J51/'Denuncias-Renuncias'!$G51))</f>
        <v>0.87176602924634417</v>
      </c>
      <c r="F51" s="58">
        <f>+IF('Denuncias-Renuncias'!$G51=0,"-",('Denuncias-Renuncias'!K51/'Denuncias-Renuncias'!$G51))</f>
        <v>3.0371203599550055E-2</v>
      </c>
      <c r="G51" s="58">
        <f>+IF('Denuncias-Renuncias'!$G51=0,"-",('Denuncias-Renuncias'!L51/'Denuncias-Renuncias'!$G51))</f>
        <v>5.2868391451068614E-2</v>
      </c>
      <c r="H51" s="58">
        <f>+IF('Denuncias-Renuncias'!$G51=0,"-",('Denuncias-Renuncias'!M51/'Denuncias-Renuncias'!$G51))</f>
        <v>2.0247469066366704E-2</v>
      </c>
      <c r="I51" s="58">
        <f>+IF('Denuncias-Renuncias'!$G51=0,"-",('Denuncias-Renuncias'!N51/'Denuncias-Renuncias'!$G51))</f>
        <v>1.2373453318335208E-2</v>
      </c>
    </row>
    <row r="52" spans="2:9" ht="20.100000000000001" customHeight="1" thickBot="1" x14ac:dyDescent="0.25">
      <c r="B52" s="4" t="s">
        <v>238</v>
      </c>
      <c r="C52" s="60">
        <f>+IF('Denuncias-Renuncias'!$G52=0,"-",('Denuncias-Renuncias'!H52/'Denuncias-Renuncias'!$G52))</f>
        <v>0</v>
      </c>
      <c r="D52" s="58">
        <f>+IF('Denuncias-Renuncias'!$G52=0,"-",('Denuncias-Renuncias'!I52/'Denuncias-Renuncias'!$G52))</f>
        <v>0</v>
      </c>
      <c r="E52" s="58">
        <f>+IF('Denuncias-Renuncias'!$G52=0,"-",('Denuncias-Renuncias'!J52/'Denuncias-Renuncias'!$G52))</f>
        <v>0.69570135746606332</v>
      </c>
      <c r="F52" s="58">
        <f>+IF('Denuncias-Renuncias'!$G52=0,"-",('Denuncias-Renuncias'!K52/'Denuncias-Renuncias'!$G52))</f>
        <v>1.0180995475113122E-2</v>
      </c>
      <c r="G52" s="58">
        <f>+IF('Denuncias-Renuncias'!$G52=0,"-",('Denuncias-Renuncias'!L52/'Denuncias-Renuncias'!$G52))</f>
        <v>0.21153846153846154</v>
      </c>
      <c r="H52" s="58">
        <f>+IF('Denuncias-Renuncias'!$G52=0,"-",('Denuncias-Renuncias'!M52/'Denuncias-Renuncias'!$G52))</f>
        <v>6.4479638009049781E-2</v>
      </c>
      <c r="I52" s="58">
        <f>+IF('Denuncias-Renuncias'!$G52=0,"-",('Denuncias-Renuncias'!N52/'Denuncias-Renuncias'!$G52))</f>
        <v>1.8099547511312219E-2</v>
      </c>
    </row>
    <row r="53" spans="2:9" ht="20.100000000000001" customHeight="1" thickBot="1" x14ac:dyDescent="0.25">
      <c r="B53" s="4" t="s">
        <v>239</v>
      </c>
      <c r="C53" s="60">
        <f>+IF('Denuncias-Renuncias'!$G53=0,"-",('Denuncias-Renuncias'!H53/'Denuncias-Renuncias'!$G53))</f>
        <v>1.8117229129662522E-2</v>
      </c>
      <c r="D53" s="58">
        <f>+IF('Denuncias-Renuncias'!$G53=0,"-",('Denuncias-Renuncias'!I53/'Denuncias-Renuncias'!$G53))</f>
        <v>0</v>
      </c>
      <c r="E53" s="58">
        <f>+IF('Denuncias-Renuncias'!$G53=0,"-",('Denuncias-Renuncias'!J53/'Denuncias-Renuncias'!$G53))</f>
        <v>0.79893428063943162</v>
      </c>
      <c r="F53" s="58">
        <f>+IF('Denuncias-Renuncias'!$G53=0,"-",('Denuncias-Renuncias'!K53/'Denuncias-Renuncias'!$G53))</f>
        <v>1.7761989342806393E-2</v>
      </c>
      <c r="G53" s="58">
        <f>+IF('Denuncias-Renuncias'!$G53=0,"-",('Denuncias-Renuncias'!L53/'Denuncias-Renuncias'!$G53))</f>
        <v>0.11047957371225577</v>
      </c>
      <c r="H53" s="58">
        <f>+IF('Denuncias-Renuncias'!$G53=0,"-",('Denuncias-Renuncias'!M53/'Denuncias-Renuncias'!$G53))</f>
        <v>3.7300177619893425E-2</v>
      </c>
      <c r="I53" s="58">
        <f>+IF('Denuncias-Renuncias'!$G53=0,"-",('Denuncias-Renuncias'!N53/'Denuncias-Renuncias'!$G53))</f>
        <v>1.7406749555950268E-2</v>
      </c>
    </row>
    <row r="54" spans="2:9" ht="20.100000000000001" customHeight="1" thickBot="1" x14ac:dyDescent="0.25">
      <c r="B54" s="4" t="s">
        <v>240</v>
      </c>
      <c r="C54" s="60">
        <f>+IF('Denuncias-Renuncias'!$G54=0,"-",('Denuncias-Renuncias'!H54/'Denuncias-Renuncias'!$G54))</f>
        <v>7.0712495524525602E-3</v>
      </c>
      <c r="D54" s="58">
        <f>+IF('Denuncias-Renuncias'!$G54=0,"-",('Denuncias-Renuncias'!I54/'Denuncias-Renuncias'!$G54))</f>
        <v>3.22234156820623E-3</v>
      </c>
      <c r="E54" s="58">
        <f>+IF('Denuncias-Renuncias'!$G54=0,"-",('Denuncias-Renuncias'!J54/'Denuncias-Renuncias'!$G54))</f>
        <v>0.73591717388709865</v>
      </c>
      <c r="F54" s="58">
        <f>+IF('Denuncias-Renuncias'!$G54=0,"-",('Denuncias-Renuncias'!K54/'Denuncias-Renuncias'!$G54))</f>
        <v>8.6227473445518558E-3</v>
      </c>
      <c r="G54" s="58">
        <f>+IF('Denuncias-Renuncias'!$G54=0,"-",('Denuncias-Renuncias'!L54/'Denuncias-Renuncias'!$G54))</f>
        <v>0.17278314834705813</v>
      </c>
      <c r="H54" s="58">
        <f>+IF('Denuncias-Renuncias'!$G54=0,"-",('Denuncias-Renuncias'!M54/'Denuncias-Renuncias'!$G54))</f>
        <v>4.0756653538608426E-2</v>
      </c>
      <c r="I54" s="58">
        <f>+IF('Denuncias-Renuncias'!$G54=0,"-",('Denuncias-Renuncias'!N54/'Denuncias-Renuncias'!$G54))</f>
        <v>3.1626685762024105E-2</v>
      </c>
    </row>
    <row r="55" spans="2:9" ht="20.100000000000001" customHeight="1" thickBot="1" x14ac:dyDescent="0.25">
      <c r="B55" s="4" t="s">
        <v>241</v>
      </c>
      <c r="C55" s="60">
        <f>+IF('Denuncias-Renuncias'!$G55=0,"-",('Denuncias-Renuncias'!H55/'Denuncias-Renuncias'!$G55))</f>
        <v>2.1548992267714541E-3</v>
      </c>
      <c r="D55" s="58">
        <f>+IF('Denuncias-Renuncias'!$G55=0,"-",('Denuncias-Renuncias'!I55/'Denuncias-Renuncias'!$G55))</f>
        <v>2.0281404487260744E-3</v>
      </c>
      <c r="E55" s="58">
        <f>+IF('Denuncias-Renuncias'!$G55=0,"-",('Denuncias-Renuncias'!J55/'Denuncias-Renuncias'!$G55))</f>
        <v>0.66484979084801621</v>
      </c>
      <c r="F55" s="58">
        <f>+IF('Denuncias-Renuncias'!$G55=0,"-",('Denuncias-Renuncias'!K55/'Denuncias-Renuncias'!$G55))</f>
        <v>2.3450373938395233E-2</v>
      </c>
      <c r="G55" s="58">
        <f>+IF('Denuncias-Renuncias'!$G55=0,"-",('Denuncias-Renuncias'!L55/'Denuncias-Renuncias'!$G55))</f>
        <v>0.22081379135505133</v>
      </c>
      <c r="H55" s="58">
        <f>+IF('Denuncias-Renuncias'!$G55=0,"-",('Denuncias-Renuncias'!M55/'Denuncias-Renuncias'!$G55))</f>
        <v>6.6675117251869698E-2</v>
      </c>
      <c r="I55" s="58">
        <f>+IF('Denuncias-Renuncias'!$G55=0,"-",('Denuncias-Renuncias'!N55/'Denuncias-Renuncias'!$G55))</f>
        <v>2.0027886931169983E-2</v>
      </c>
    </row>
    <row r="56" spans="2:9" ht="20.100000000000001" customHeight="1" thickBot="1" x14ac:dyDescent="0.25">
      <c r="B56" s="4" t="s">
        <v>242</v>
      </c>
      <c r="C56" s="60">
        <f>+IF('Denuncias-Renuncias'!$G56=0,"-",('Denuncias-Renuncias'!H56/'Denuncias-Renuncias'!$G56))</f>
        <v>0</v>
      </c>
      <c r="D56" s="58">
        <f>+IF('Denuncias-Renuncias'!$G56=0,"-",('Denuncias-Renuncias'!I56/'Denuncias-Renuncias'!$G56))</f>
        <v>0</v>
      </c>
      <c r="E56" s="58">
        <f>+IF('Denuncias-Renuncias'!$G56=0,"-",('Denuncias-Renuncias'!J56/'Denuncias-Renuncias'!$G56))</f>
        <v>0.77219777375097076</v>
      </c>
      <c r="F56" s="58">
        <f>+IF('Denuncias-Renuncias'!$G56=0,"-",('Denuncias-Renuncias'!K56/'Denuncias-Renuncias'!$G56))</f>
        <v>6.7305203209940458E-3</v>
      </c>
      <c r="G56" s="58">
        <f>+IF('Denuncias-Renuncias'!$G56=0,"-",('Denuncias-Renuncias'!L56/'Denuncias-Renuncias'!$G56))</f>
        <v>0.14082319440849081</v>
      </c>
      <c r="H56" s="58">
        <f>+IF('Denuncias-Renuncias'!$G56=0,"-",('Denuncias-Renuncias'!M56/'Denuncias-Renuncias'!$G56))</f>
        <v>2.3297954957287082E-2</v>
      </c>
      <c r="I56" s="58">
        <f>+IF('Denuncias-Renuncias'!$G56=0,"-",('Denuncias-Renuncias'!N56/'Denuncias-Renuncias'!$G56))</f>
        <v>5.695055656225731E-2</v>
      </c>
    </row>
    <row r="57" spans="2:9" ht="20.100000000000001" customHeight="1" thickBot="1" x14ac:dyDescent="0.25">
      <c r="B57" s="4" t="s">
        <v>243</v>
      </c>
      <c r="C57" s="60">
        <f>+IF('Denuncias-Renuncias'!$G57=0,"-",('Denuncias-Renuncias'!H57/'Denuncias-Renuncias'!$G57))</f>
        <v>0</v>
      </c>
      <c r="D57" s="58">
        <f>+IF('Denuncias-Renuncias'!$G57=0,"-",('Denuncias-Renuncias'!I57/'Denuncias-Renuncias'!$G57))</f>
        <v>1.397624039133473E-3</v>
      </c>
      <c r="E57" s="58">
        <f>+IF('Denuncias-Renuncias'!$G57=0,"-",('Denuncias-Renuncias'!J57/'Denuncias-Renuncias'!$G57))</f>
        <v>0.87281621243885399</v>
      </c>
      <c r="F57" s="58">
        <f>+IF('Denuncias-Renuncias'!$G57=0,"-",('Denuncias-Renuncias'!K57/'Denuncias-Renuncias'!$G57))</f>
        <v>1.0482180293501049E-2</v>
      </c>
      <c r="G57" s="58">
        <f>+IF('Denuncias-Renuncias'!$G57=0,"-",('Denuncias-Renuncias'!L57/'Denuncias-Renuncias'!$G57))</f>
        <v>0.11530398322851153</v>
      </c>
      <c r="H57" s="58">
        <f>+IF('Denuncias-Renuncias'!$G57=0,"-",('Denuncias-Renuncias'!M57/'Denuncias-Renuncias'!$G57))</f>
        <v>0</v>
      </c>
      <c r="I57" s="58">
        <f>+IF('Denuncias-Renuncias'!$G57=0,"-",('Denuncias-Renuncias'!N57/'Denuncias-Renuncias'!$G57))</f>
        <v>0</v>
      </c>
    </row>
    <row r="58" spans="2:9" ht="20.100000000000001" customHeight="1" thickBot="1" x14ac:dyDescent="0.25">
      <c r="B58" s="4" t="s">
        <v>269</v>
      </c>
      <c r="C58" s="60">
        <f>+IF('Denuncias-Renuncias'!$G58=0,"-",('Denuncias-Renuncias'!H58/'Denuncias-Renuncias'!$G58))</f>
        <v>3.8204393505253103E-3</v>
      </c>
      <c r="D58" s="58">
        <f>+IF('Denuncias-Renuncias'!$G58=0,"-",('Denuncias-Renuncias'!I58/'Denuncias-Renuncias'!$G58))</f>
        <v>0</v>
      </c>
      <c r="E58" s="58">
        <f>+IF('Denuncias-Renuncias'!$G58=0,"-",('Denuncias-Renuncias'!J58/'Denuncias-Renuncias'!$G58))</f>
        <v>0.74498567335243548</v>
      </c>
      <c r="F58" s="58">
        <f>+IF('Denuncias-Renuncias'!$G58=0,"-",('Denuncias-Renuncias'!K58/'Denuncias-Renuncias'!$G58))</f>
        <v>2.3877745940783192E-3</v>
      </c>
      <c r="G58" s="58">
        <f>+IF('Denuncias-Renuncias'!$G58=0,"-",('Denuncias-Renuncias'!L58/'Denuncias-Renuncias'!$G58))</f>
        <v>0.23256924546322827</v>
      </c>
      <c r="H58" s="58">
        <f>+IF('Denuncias-Renuncias'!$G58=0,"-",('Denuncias-Renuncias'!M58/'Denuncias-Renuncias'!$G58))</f>
        <v>1.6236867239732569E-2</v>
      </c>
      <c r="I58" s="58">
        <f>+IF('Denuncias-Renuncias'!$G58=0,"-",('Denuncias-Renuncias'!N58/'Denuncias-Renuncias'!$G58))</f>
        <v>0</v>
      </c>
    </row>
    <row r="59" spans="2:9" ht="20.100000000000001" customHeight="1" thickBot="1" x14ac:dyDescent="0.25">
      <c r="B59" s="4" t="s">
        <v>245</v>
      </c>
      <c r="C59" s="60">
        <f>+IF('Denuncias-Renuncias'!$G59=0,"-",('Denuncias-Renuncias'!H59/'Denuncias-Renuncias'!$G59))</f>
        <v>3.9480949751518502E-2</v>
      </c>
      <c r="D59" s="58">
        <f>+IF('Denuncias-Renuncias'!$G59=0,"-",('Denuncias-Renuncias'!I59/'Denuncias-Renuncias'!$G59))</f>
        <v>9.1109884041965759E-3</v>
      </c>
      <c r="E59" s="58">
        <f>+IF('Denuncias-Renuncias'!$G59=0,"-",('Denuncias-Renuncias'!J59/'Denuncias-Renuncias'!$G59))</f>
        <v>0.55107675317504146</v>
      </c>
      <c r="F59" s="58">
        <f>+IF('Denuncias-Renuncias'!$G59=0,"-",('Denuncias-Renuncias'!K59/'Denuncias-Renuncias'!$G59))</f>
        <v>1.3804527885146328E-2</v>
      </c>
      <c r="G59" s="58">
        <f>+IF('Denuncias-Renuncias'!$G59=0,"-",('Denuncias-Renuncias'!L59/'Denuncias-Renuncias'!$G59))</f>
        <v>0.3326891220320265</v>
      </c>
      <c r="H59" s="58">
        <f>+IF('Denuncias-Renuncias'!$G59=0,"-",('Denuncias-Renuncias'!M59/'Denuncias-Renuncias'!$G59))</f>
        <v>2.816123688569851E-2</v>
      </c>
      <c r="I59" s="58">
        <f>+IF('Denuncias-Renuncias'!$G59=0,"-",('Denuncias-Renuncias'!N59/'Denuncias-Renuncias'!$G59))</f>
        <v>2.567642186637217E-2</v>
      </c>
    </row>
    <row r="60" spans="2:9" ht="20.100000000000001" customHeight="1" thickBot="1" x14ac:dyDescent="0.25">
      <c r="B60" s="4" t="s">
        <v>246</v>
      </c>
      <c r="C60" s="60">
        <f>+IF('Denuncias-Renuncias'!$G60=0,"-",('Denuncias-Renuncias'!H60/'Denuncias-Renuncias'!$G60))</f>
        <v>0</v>
      </c>
      <c r="D60" s="59">
        <f>+IF('Denuncias-Renuncias'!$G60=0,"-",('Denuncias-Renuncias'!I60/'Denuncias-Renuncias'!$G60))</f>
        <v>0</v>
      </c>
      <c r="E60" s="59">
        <f>+IF('Denuncias-Renuncias'!$G60=0,"-",('Denuncias-Renuncias'!J60/'Denuncias-Renuncias'!$G60))</f>
        <v>0.81960104076322637</v>
      </c>
      <c r="F60" s="59">
        <f>+IF('Denuncias-Renuncias'!$G60=0,"-",('Denuncias-Renuncias'!K60/'Denuncias-Renuncias'!$G60))</f>
        <v>0</v>
      </c>
      <c r="G60" s="59">
        <f>+IF('Denuncias-Renuncias'!$G60=0,"-",('Denuncias-Renuncias'!L60/'Denuncias-Renuncias'!$G60))</f>
        <v>0.18039895923677363</v>
      </c>
      <c r="H60" s="59">
        <f>+IF('Denuncias-Renuncias'!$G60=0,"-",('Denuncias-Renuncias'!M60/'Denuncias-Renuncias'!$G60))</f>
        <v>0</v>
      </c>
      <c r="I60" s="59">
        <f>+IF('Denuncias-Renuncias'!$G60=0,"-",('Denuncias-Renuncias'!N60/'Denuncias-Renuncias'!$G60))</f>
        <v>0</v>
      </c>
    </row>
    <row r="61" spans="2:9" ht="20.100000000000001" customHeight="1" thickBot="1" x14ac:dyDescent="0.25">
      <c r="B61" s="7" t="s">
        <v>22</v>
      </c>
      <c r="C61" s="61">
        <f>+IF('Denuncias-Renuncias'!$G61=0,"-",('Denuncias-Renuncias'!H61/'Denuncias-Renuncias'!$G61))</f>
        <v>8.8234430513550819E-3</v>
      </c>
      <c r="D61" s="61">
        <f>+IF('Denuncias-Renuncias'!$G61=0,"-",('Denuncias-Renuncias'!I61/'Denuncias-Renuncias'!$G61))</f>
        <v>2.486028325062885E-3</v>
      </c>
      <c r="E61" s="61">
        <f>+IF('Denuncias-Renuncias'!$G61=0,"-",('Denuncias-Renuncias'!J61/'Denuncias-Renuncias'!$G61))</f>
        <v>0.70731910228929928</v>
      </c>
      <c r="F61" s="61">
        <f>+IF('Denuncias-Renuncias'!$G61=0,"-",('Denuncias-Renuncias'!K61/'Denuncias-Renuncias'!$G61))</f>
        <v>1.7118360395807029E-2</v>
      </c>
      <c r="G61" s="61">
        <f>+IF('Denuncias-Renuncias'!$G61=0,"-",('Denuncias-Renuncias'!L61/'Denuncias-Renuncias'!$G61))</f>
        <v>0.16245803603762321</v>
      </c>
      <c r="H61" s="61">
        <f>+IF('Denuncias-Renuncias'!$G61=0,"-",('Denuncias-Renuncias'!M61/'Denuncias-Renuncias'!$G61))</f>
        <v>7.0690313298294033E-2</v>
      </c>
      <c r="I61" s="61">
        <f>+IF('Denuncias-Renuncias'!$G61=0,"-",('Denuncias-Renuncias'!N61/'Denuncias-Renuncias'!$G61))</f>
        <v>3.1104716602558456E-2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9.5" customWidth="1"/>
    <col min="19" max="19" width="12.25" customWidth="1"/>
  </cols>
  <sheetData>
    <row r="9" spans="2:9" ht="41.25" customHeight="1" x14ac:dyDescent="0.2">
      <c r="B9" s="13"/>
      <c r="C9" s="95" t="s">
        <v>154</v>
      </c>
      <c r="D9" s="95"/>
      <c r="E9" s="95"/>
      <c r="F9" s="95"/>
      <c r="G9" s="95" t="s">
        <v>155</v>
      </c>
      <c r="H9" s="95"/>
      <c r="I9" s="95"/>
    </row>
    <row r="10" spans="2:9" ht="57.75" thickBot="1" x14ac:dyDescent="0.25">
      <c r="B10" s="24"/>
      <c r="C10" s="20" t="s">
        <v>156</v>
      </c>
      <c r="D10" s="20" t="s">
        <v>157</v>
      </c>
      <c r="E10" s="20" t="s">
        <v>158</v>
      </c>
      <c r="F10" s="20" t="s">
        <v>159</v>
      </c>
      <c r="G10" s="20" t="s">
        <v>160</v>
      </c>
      <c r="H10" s="20" t="s">
        <v>161</v>
      </c>
      <c r="I10" s="20" t="s">
        <v>162</v>
      </c>
    </row>
    <row r="11" spans="2:9" ht="20.100000000000001" customHeight="1" thickBot="1" x14ac:dyDescent="0.25">
      <c r="B11" s="3" t="s">
        <v>197</v>
      </c>
      <c r="C11" s="18">
        <v>61</v>
      </c>
      <c r="D11" s="18">
        <v>18</v>
      </c>
      <c r="E11" s="18">
        <v>4</v>
      </c>
      <c r="F11" s="18">
        <v>83</v>
      </c>
      <c r="G11" s="18">
        <v>1419</v>
      </c>
      <c r="H11" s="18">
        <v>9</v>
      </c>
      <c r="I11" s="18">
        <v>1428</v>
      </c>
    </row>
    <row r="12" spans="2:9" ht="20.100000000000001" customHeight="1" thickBot="1" x14ac:dyDescent="0.25">
      <c r="B12" s="4" t="s">
        <v>198</v>
      </c>
      <c r="C12" s="19">
        <v>10</v>
      </c>
      <c r="D12" s="19">
        <v>51</v>
      </c>
      <c r="E12" s="19">
        <v>36</v>
      </c>
      <c r="F12" s="19">
        <v>97</v>
      </c>
      <c r="G12" s="19">
        <v>2784</v>
      </c>
      <c r="H12" s="19">
        <v>10</v>
      </c>
      <c r="I12" s="19">
        <v>2794</v>
      </c>
    </row>
    <row r="13" spans="2:9" ht="20.100000000000001" customHeight="1" thickBot="1" x14ac:dyDescent="0.25">
      <c r="B13" s="4" t="s">
        <v>199</v>
      </c>
      <c r="C13" s="19">
        <v>74</v>
      </c>
      <c r="D13" s="19">
        <v>0</v>
      </c>
      <c r="E13" s="19">
        <v>4</v>
      </c>
      <c r="F13" s="19">
        <v>78</v>
      </c>
      <c r="G13" s="19">
        <v>765</v>
      </c>
      <c r="H13" s="19">
        <v>4</v>
      </c>
      <c r="I13" s="19">
        <v>769</v>
      </c>
    </row>
    <row r="14" spans="2:9" ht="20.100000000000001" customHeight="1" thickBot="1" x14ac:dyDescent="0.25">
      <c r="B14" s="4" t="s">
        <v>200</v>
      </c>
      <c r="C14" s="19">
        <v>51</v>
      </c>
      <c r="D14" s="19">
        <v>106</v>
      </c>
      <c r="E14" s="19">
        <v>245</v>
      </c>
      <c r="F14" s="19">
        <v>402</v>
      </c>
      <c r="G14" s="19">
        <v>1218</v>
      </c>
      <c r="H14" s="19">
        <v>5</v>
      </c>
      <c r="I14" s="19">
        <v>1223</v>
      </c>
    </row>
    <row r="15" spans="2:9" ht="20.100000000000001" customHeight="1" thickBot="1" x14ac:dyDescent="0.25">
      <c r="B15" s="4" t="s">
        <v>201</v>
      </c>
      <c r="C15" s="19">
        <v>90</v>
      </c>
      <c r="D15" s="19">
        <v>0</v>
      </c>
      <c r="E15" s="19">
        <v>0</v>
      </c>
      <c r="F15" s="19">
        <v>90</v>
      </c>
      <c r="G15" s="19">
        <v>921</v>
      </c>
      <c r="H15" s="19">
        <v>9</v>
      </c>
      <c r="I15" s="19">
        <v>930</v>
      </c>
    </row>
    <row r="16" spans="2:9" ht="20.100000000000001" customHeight="1" thickBot="1" x14ac:dyDescent="0.25">
      <c r="B16" s="4" t="s">
        <v>202</v>
      </c>
      <c r="C16" s="19">
        <v>7</v>
      </c>
      <c r="D16" s="19">
        <v>17</v>
      </c>
      <c r="E16" s="19">
        <v>4</v>
      </c>
      <c r="F16" s="19">
        <v>28</v>
      </c>
      <c r="G16" s="19">
        <v>757</v>
      </c>
      <c r="H16" s="19">
        <v>8</v>
      </c>
      <c r="I16" s="19">
        <v>765</v>
      </c>
    </row>
    <row r="17" spans="2:9" ht="20.100000000000001" customHeight="1" thickBot="1" x14ac:dyDescent="0.25">
      <c r="B17" s="4" t="s">
        <v>203</v>
      </c>
      <c r="C17" s="19">
        <v>36</v>
      </c>
      <c r="D17" s="19">
        <v>29</v>
      </c>
      <c r="E17" s="19">
        <v>2</v>
      </c>
      <c r="F17" s="19">
        <v>67</v>
      </c>
      <c r="G17" s="19">
        <v>3413</v>
      </c>
      <c r="H17" s="19">
        <v>54</v>
      </c>
      <c r="I17" s="19">
        <v>3467</v>
      </c>
    </row>
    <row r="18" spans="2:9" ht="20.100000000000001" customHeight="1" thickBot="1" x14ac:dyDescent="0.25">
      <c r="B18" s="4" t="s">
        <v>204</v>
      </c>
      <c r="C18" s="19">
        <v>136</v>
      </c>
      <c r="D18" s="19">
        <v>62</v>
      </c>
      <c r="E18" s="19">
        <v>25</v>
      </c>
      <c r="F18" s="19">
        <v>223</v>
      </c>
      <c r="G18" s="19">
        <v>3143</v>
      </c>
      <c r="H18" s="19">
        <v>14</v>
      </c>
      <c r="I18" s="19">
        <v>3157</v>
      </c>
    </row>
    <row r="19" spans="2:9" ht="20.100000000000001" customHeight="1" thickBot="1" x14ac:dyDescent="0.25">
      <c r="B19" s="4" t="s">
        <v>205</v>
      </c>
      <c r="C19" s="19">
        <v>3</v>
      </c>
      <c r="D19" s="19">
        <v>0</v>
      </c>
      <c r="E19" s="19">
        <v>0</v>
      </c>
      <c r="F19" s="19">
        <v>3</v>
      </c>
      <c r="G19" s="19">
        <v>232</v>
      </c>
      <c r="H19" s="19">
        <v>2</v>
      </c>
      <c r="I19" s="19">
        <v>234</v>
      </c>
    </row>
    <row r="20" spans="2:9" ht="20.100000000000001" customHeight="1" thickBot="1" x14ac:dyDescent="0.25">
      <c r="B20" s="4" t="s">
        <v>206</v>
      </c>
      <c r="C20" s="19">
        <v>2</v>
      </c>
      <c r="D20" s="19">
        <v>1</v>
      </c>
      <c r="E20" s="19">
        <v>1</v>
      </c>
      <c r="F20" s="19">
        <v>4</v>
      </c>
      <c r="G20" s="19">
        <v>105</v>
      </c>
      <c r="H20" s="19">
        <v>1</v>
      </c>
      <c r="I20" s="19">
        <v>106</v>
      </c>
    </row>
    <row r="21" spans="2:9" ht="20.100000000000001" customHeight="1" thickBot="1" x14ac:dyDescent="0.25">
      <c r="B21" s="4" t="s">
        <v>207</v>
      </c>
      <c r="C21" s="19">
        <v>18</v>
      </c>
      <c r="D21" s="19">
        <v>48</v>
      </c>
      <c r="E21" s="19">
        <v>48</v>
      </c>
      <c r="F21" s="19">
        <v>114</v>
      </c>
      <c r="G21" s="19">
        <v>1452</v>
      </c>
      <c r="H21" s="19">
        <v>21</v>
      </c>
      <c r="I21" s="19">
        <v>1473</v>
      </c>
    </row>
    <row r="22" spans="2:9" ht="20.100000000000001" customHeight="1" thickBot="1" x14ac:dyDescent="0.25">
      <c r="B22" s="4" t="s">
        <v>208</v>
      </c>
      <c r="C22" s="19">
        <v>23</v>
      </c>
      <c r="D22" s="19">
        <v>5</v>
      </c>
      <c r="E22" s="19">
        <v>10</v>
      </c>
      <c r="F22" s="19">
        <v>38</v>
      </c>
      <c r="G22" s="19">
        <v>1167</v>
      </c>
      <c r="H22" s="19">
        <v>19</v>
      </c>
      <c r="I22" s="19">
        <v>1186</v>
      </c>
    </row>
    <row r="23" spans="2:9" ht="20.100000000000001" customHeight="1" thickBot="1" x14ac:dyDescent="0.25">
      <c r="B23" s="4" t="s">
        <v>209</v>
      </c>
      <c r="C23" s="19">
        <v>47</v>
      </c>
      <c r="D23" s="19">
        <v>37</v>
      </c>
      <c r="E23" s="19">
        <v>96</v>
      </c>
      <c r="F23" s="19">
        <v>180</v>
      </c>
      <c r="G23" s="19">
        <v>3189</v>
      </c>
      <c r="H23" s="19">
        <v>15</v>
      </c>
      <c r="I23" s="19">
        <v>3204</v>
      </c>
    </row>
    <row r="24" spans="2:9" ht="20.100000000000001" customHeight="1" thickBot="1" x14ac:dyDescent="0.25">
      <c r="B24" s="4" t="s">
        <v>210</v>
      </c>
      <c r="C24" s="19">
        <v>80</v>
      </c>
      <c r="D24" s="19">
        <v>198</v>
      </c>
      <c r="E24" s="19">
        <v>178</v>
      </c>
      <c r="F24" s="19">
        <v>456</v>
      </c>
      <c r="G24" s="19">
        <v>1806</v>
      </c>
      <c r="H24" s="19">
        <v>66</v>
      </c>
      <c r="I24" s="19">
        <v>1872</v>
      </c>
    </row>
    <row r="25" spans="2:9" ht="20.100000000000001" customHeight="1" thickBot="1" x14ac:dyDescent="0.25">
      <c r="B25" s="4" t="s">
        <v>211</v>
      </c>
      <c r="C25" s="19">
        <v>35</v>
      </c>
      <c r="D25" s="19">
        <v>42</v>
      </c>
      <c r="E25" s="19">
        <v>6</v>
      </c>
      <c r="F25" s="19">
        <v>83</v>
      </c>
      <c r="G25" s="19">
        <v>2051</v>
      </c>
      <c r="H25" s="19">
        <v>2</v>
      </c>
      <c r="I25" s="19">
        <v>2053</v>
      </c>
    </row>
    <row r="26" spans="2:9" ht="20.100000000000001" customHeight="1" thickBot="1" x14ac:dyDescent="0.25">
      <c r="B26" s="5" t="s">
        <v>212</v>
      </c>
      <c r="C26" s="27">
        <v>17</v>
      </c>
      <c r="D26" s="27">
        <v>19</v>
      </c>
      <c r="E26" s="27">
        <v>4</v>
      </c>
      <c r="F26" s="27">
        <v>40</v>
      </c>
      <c r="G26" s="27">
        <v>746</v>
      </c>
      <c r="H26" s="27">
        <v>12</v>
      </c>
      <c r="I26" s="27">
        <v>758</v>
      </c>
    </row>
    <row r="27" spans="2:9" ht="20.100000000000001" customHeight="1" thickBot="1" x14ac:dyDescent="0.25">
      <c r="B27" s="6" t="s">
        <v>213</v>
      </c>
      <c r="C27" s="29">
        <v>0</v>
      </c>
      <c r="D27" s="29">
        <v>2</v>
      </c>
      <c r="E27" s="29">
        <v>0</v>
      </c>
      <c r="F27" s="29">
        <v>2</v>
      </c>
      <c r="G27" s="29">
        <v>214</v>
      </c>
      <c r="H27" s="29">
        <v>21</v>
      </c>
      <c r="I27" s="29">
        <v>235</v>
      </c>
    </row>
    <row r="28" spans="2:9" ht="20.100000000000001" customHeight="1" thickBot="1" x14ac:dyDescent="0.25">
      <c r="B28" s="4" t="s">
        <v>214</v>
      </c>
      <c r="C28" s="29">
        <v>11</v>
      </c>
      <c r="D28" s="29">
        <v>6</v>
      </c>
      <c r="E28" s="29">
        <v>0</v>
      </c>
      <c r="F28" s="29">
        <v>17</v>
      </c>
      <c r="G28" s="29">
        <v>576</v>
      </c>
      <c r="H28" s="29">
        <v>5</v>
      </c>
      <c r="I28" s="29">
        <v>581</v>
      </c>
    </row>
    <row r="29" spans="2:9" ht="20.100000000000001" customHeight="1" thickBot="1" x14ac:dyDescent="0.25">
      <c r="B29" s="4" t="s">
        <v>215</v>
      </c>
      <c r="C29" s="28">
        <v>10</v>
      </c>
      <c r="D29" s="28">
        <v>11</v>
      </c>
      <c r="E29" s="28">
        <v>0</v>
      </c>
      <c r="F29" s="28">
        <v>21</v>
      </c>
      <c r="G29" s="28">
        <v>241</v>
      </c>
      <c r="H29" s="28">
        <v>12</v>
      </c>
      <c r="I29" s="28">
        <v>253</v>
      </c>
    </row>
    <row r="30" spans="2:9" ht="20.100000000000001" customHeight="1" thickBot="1" x14ac:dyDescent="0.25">
      <c r="B30" s="4" t="s">
        <v>216</v>
      </c>
      <c r="C30" s="19">
        <v>0</v>
      </c>
      <c r="D30" s="19">
        <v>0</v>
      </c>
      <c r="E30" s="19">
        <v>0</v>
      </c>
      <c r="F30" s="19">
        <v>0</v>
      </c>
      <c r="G30" s="19">
        <v>102</v>
      </c>
      <c r="H30" s="19">
        <v>19</v>
      </c>
      <c r="I30" s="19">
        <v>121</v>
      </c>
    </row>
    <row r="31" spans="2:9" ht="20.100000000000001" customHeight="1" thickBot="1" x14ac:dyDescent="0.25">
      <c r="B31" s="4" t="s">
        <v>217</v>
      </c>
      <c r="C31" s="19">
        <v>2</v>
      </c>
      <c r="D31" s="19">
        <v>0</v>
      </c>
      <c r="E31" s="19">
        <v>0</v>
      </c>
      <c r="F31" s="19">
        <v>2</v>
      </c>
      <c r="G31" s="19">
        <v>193</v>
      </c>
      <c r="H31" s="19">
        <v>0</v>
      </c>
      <c r="I31" s="19">
        <v>193</v>
      </c>
    </row>
    <row r="32" spans="2:9" ht="20.100000000000001" customHeight="1" thickBot="1" x14ac:dyDescent="0.25">
      <c r="B32" s="4" t="s">
        <v>218</v>
      </c>
      <c r="C32" s="19">
        <v>5</v>
      </c>
      <c r="D32" s="19">
        <v>0</v>
      </c>
      <c r="E32" s="19">
        <v>0</v>
      </c>
      <c r="F32" s="19">
        <v>5</v>
      </c>
      <c r="G32" s="19">
        <v>137</v>
      </c>
      <c r="H32" s="19">
        <v>14</v>
      </c>
      <c r="I32" s="19">
        <v>151</v>
      </c>
    </row>
    <row r="33" spans="2:9" ht="20.100000000000001" customHeight="1" thickBot="1" x14ac:dyDescent="0.25">
      <c r="B33" s="4" t="s">
        <v>219</v>
      </c>
      <c r="C33" s="19">
        <v>1</v>
      </c>
      <c r="D33" s="19">
        <v>0</v>
      </c>
      <c r="E33" s="19">
        <v>0</v>
      </c>
      <c r="F33" s="19">
        <v>1</v>
      </c>
      <c r="G33" s="19">
        <v>43</v>
      </c>
      <c r="H33" s="19">
        <v>0</v>
      </c>
      <c r="I33" s="19">
        <v>43</v>
      </c>
    </row>
    <row r="34" spans="2:9" ht="20.100000000000001" customHeight="1" thickBot="1" x14ac:dyDescent="0.25">
      <c r="B34" s="4" t="s">
        <v>220</v>
      </c>
      <c r="C34" s="19">
        <v>0</v>
      </c>
      <c r="D34" s="19">
        <v>11</v>
      </c>
      <c r="E34" s="19">
        <v>0</v>
      </c>
      <c r="F34" s="19">
        <v>11</v>
      </c>
      <c r="G34" s="19">
        <v>796</v>
      </c>
      <c r="H34" s="19">
        <v>3</v>
      </c>
      <c r="I34" s="19">
        <v>799</v>
      </c>
    </row>
    <row r="35" spans="2:9" ht="20.100000000000001" customHeight="1" thickBot="1" x14ac:dyDescent="0.25">
      <c r="B35" s="4" t="s">
        <v>221</v>
      </c>
      <c r="C35" s="19">
        <v>3</v>
      </c>
      <c r="D35" s="19">
        <v>2</v>
      </c>
      <c r="E35" s="19">
        <v>0</v>
      </c>
      <c r="F35" s="19">
        <v>5</v>
      </c>
      <c r="G35" s="19">
        <v>100</v>
      </c>
      <c r="H35" s="19">
        <v>13</v>
      </c>
      <c r="I35" s="19">
        <v>113</v>
      </c>
    </row>
    <row r="36" spans="2:9" ht="20.100000000000001" customHeight="1" thickBot="1" x14ac:dyDescent="0.25">
      <c r="B36" s="4" t="s">
        <v>222</v>
      </c>
      <c r="C36" s="19">
        <v>0</v>
      </c>
      <c r="D36" s="19">
        <v>0</v>
      </c>
      <c r="E36" s="19">
        <v>0</v>
      </c>
      <c r="F36" s="19">
        <v>0</v>
      </c>
      <c r="G36" s="19">
        <v>500</v>
      </c>
      <c r="H36" s="19">
        <v>34</v>
      </c>
      <c r="I36" s="19">
        <v>534</v>
      </c>
    </row>
    <row r="37" spans="2:9" ht="20.100000000000001" customHeight="1" thickBot="1" x14ac:dyDescent="0.25">
      <c r="B37" s="4" t="s">
        <v>223</v>
      </c>
      <c r="C37" s="19">
        <v>3</v>
      </c>
      <c r="D37" s="19">
        <v>11</v>
      </c>
      <c r="E37" s="19">
        <v>4</v>
      </c>
      <c r="F37" s="19">
        <v>18</v>
      </c>
      <c r="G37" s="19">
        <v>702</v>
      </c>
      <c r="H37" s="19">
        <v>28</v>
      </c>
      <c r="I37" s="19">
        <v>730</v>
      </c>
    </row>
    <row r="38" spans="2:9" ht="20.100000000000001" customHeight="1" thickBot="1" x14ac:dyDescent="0.25">
      <c r="B38" s="4" t="s">
        <v>224</v>
      </c>
      <c r="C38" s="19">
        <v>2</v>
      </c>
      <c r="D38" s="19">
        <v>0</v>
      </c>
      <c r="E38" s="19">
        <v>0</v>
      </c>
      <c r="F38" s="19">
        <v>2</v>
      </c>
      <c r="G38" s="19">
        <v>233</v>
      </c>
      <c r="H38" s="19">
        <v>9</v>
      </c>
      <c r="I38" s="19">
        <v>242</v>
      </c>
    </row>
    <row r="39" spans="2:9" ht="20.100000000000001" customHeight="1" thickBot="1" x14ac:dyDescent="0.25">
      <c r="B39" s="4" t="s">
        <v>225</v>
      </c>
      <c r="C39" s="19">
        <v>2</v>
      </c>
      <c r="D39" s="19">
        <v>0</v>
      </c>
      <c r="E39" s="19">
        <v>7</v>
      </c>
      <c r="F39" s="19">
        <v>9</v>
      </c>
      <c r="G39" s="19">
        <v>283</v>
      </c>
      <c r="H39" s="19">
        <v>6</v>
      </c>
      <c r="I39" s="19">
        <v>289</v>
      </c>
    </row>
    <row r="40" spans="2:9" ht="20.100000000000001" customHeight="1" thickBot="1" x14ac:dyDescent="0.25">
      <c r="B40" s="4" t="s">
        <v>226</v>
      </c>
      <c r="C40" s="19">
        <v>7</v>
      </c>
      <c r="D40" s="19">
        <v>5</v>
      </c>
      <c r="E40" s="19">
        <v>9</v>
      </c>
      <c r="F40" s="19">
        <v>21</v>
      </c>
      <c r="G40" s="19">
        <v>1208</v>
      </c>
      <c r="H40" s="19">
        <v>31</v>
      </c>
      <c r="I40" s="19">
        <v>1239</v>
      </c>
    </row>
    <row r="41" spans="2:9" ht="20.100000000000001" customHeight="1" thickBot="1" x14ac:dyDescent="0.25">
      <c r="B41" s="4" t="s">
        <v>227</v>
      </c>
      <c r="C41" s="19">
        <v>248</v>
      </c>
      <c r="D41" s="19">
        <v>113</v>
      </c>
      <c r="E41" s="19">
        <v>56</v>
      </c>
      <c r="F41" s="19">
        <v>417</v>
      </c>
      <c r="G41" s="19">
        <v>6400</v>
      </c>
      <c r="H41" s="19">
        <v>113</v>
      </c>
      <c r="I41" s="19">
        <v>6513</v>
      </c>
    </row>
    <row r="42" spans="2:9" ht="20.100000000000001" customHeight="1" thickBot="1" x14ac:dyDescent="0.25">
      <c r="B42" s="4" t="s">
        <v>228</v>
      </c>
      <c r="C42" s="19">
        <v>3</v>
      </c>
      <c r="D42" s="19">
        <v>51</v>
      </c>
      <c r="E42" s="19">
        <v>0</v>
      </c>
      <c r="F42" s="19">
        <v>54</v>
      </c>
      <c r="G42" s="19">
        <v>1075</v>
      </c>
      <c r="H42" s="19">
        <v>49</v>
      </c>
      <c r="I42" s="19">
        <v>1124</v>
      </c>
    </row>
    <row r="43" spans="2:9" ht="20.100000000000001" customHeight="1" thickBot="1" x14ac:dyDescent="0.25">
      <c r="B43" s="4" t="s">
        <v>229</v>
      </c>
      <c r="C43" s="19">
        <v>31</v>
      </c>
      <c r="D43" s="19">
        <v>9</v>
      </c>
      <c r="E43" s="19">
        <v>1</v>
      </c>
      <c r="F43" s="19">
        <v>41</v>
      </c>
      <c r="G43" s="19">
        <v>639</v>
      </c>
      <c r="H43" s="19">
        <v>10</v>
      </c>
      <c r="I43" s="19">
        <v>649</v>
      </c>
    </row>
    <row r="44" spans="2:9" ht="20.100000000000001" customHeight="1" thickBot="1" x14ac:dyDescent="0.25">
      <c r="B44" s="4" t="s">
        <v>230</v>
      </c>
      <c r="C44" s="19">
        <v>62</v>
      </c>
      <c r="D44" s="19">
        <v>11</v>
      </c>
      <c r="E44" s="19">
        <v>1</v>
      </c>
      <c r="F44" s="19">
        <v>74</v>
      </c>
      <c r="G44" s="19">
        <v>982</v>
      </c>
      <c r="H44" s="19">
        <v>1</v>
      </c>
      <c r="I44" s="19">
        <v>983</v>
      </c>
    </row>
    <row r="45" spans="2:9" ht="20.100000000000001" customHeight="1" thickBot="1" x14ac:dyDescent="0.25">
      <c r="B45" s="4" t="s">
        <v>231</v>
      </c>
      <c r="C45" s="19">
        <v>141</v>
      </c>
      <c r="D45" s="19">
        <v>61</v>
      </c>
      <c r="E45" s="19">
        <v>29</v>
      </c>
      <c r="F45" s="19">
        <v>231</v>
      </c>
      <c r="G45" s="19">
        <v>2984</v>
      </c>
      <c r="H45" s="19">
        <v>37</v>
      </c>
      <c r="I45" s="19">
        <v>3021</v>
      </c>
    </row>
    <row r="46" spans="2:9" ht="20.100000000000001" customHeight="1" thickBot="1" x14ac:dyDescent="0.25">
      <c r="B46" s="4" t="s">
        <v>232</v>
      </c>
      <c r="C46" s="19">
        <v>43</v>
      </c>
      <c r="D46" s="19">
        <v>7</v>
      </c>
      <c r="E46" s="19">
        <v>0</v>
      </c>
      <c r="F46" s="19">
        <v>50</v>
      </c>
      <c r="G46" s="19">
        <v>754</v>
      </c>
      <c r="H46" s="19">
        <v>5</v>
      </c>
      <c r="I46" s="19">
        <v>759</v>
      </c>
    </row>
    <row r="47" spans="2:9" ht="20.100000000000001" customHeight="1" thickBot="1" x14ac:dyDescent="0.25">
      <c r="B47" s="4" t="s">
        <v>233</v>
      </c>
      <c r="C47" s="19">
        <v>106</v>
      </c>
      <c r="D47" s="19">
        <v>57</v>
      </c>
      <c r="E47" s="19">
        <v>43</v>
      </c>
      <c r="F47" s="19">
        <v>206</v>
      </c>
      <c r="G47" s="19">
        <v>3724</v>
      </c>
      <c r="H47" s="19">
        <v>91</v>
      </c>
      <c r="I47" s="19">
        <v>3815</v>
      </c>
    </row>
    <row r="48" spans="2:9" ht="20.100000000000001" customHeight="1" thickBot="1" x14ac:dyDescent="0.25">
      <c r="B48" s="4" t="s">
        <v>234</v>
      </c>
      <c r="C48" s="19">
        <v>11</v>
      </c>
      <c r="D48" s="19">
        <v>45</v>
      </c>
      <c r="E48" s="19">
        <v>0</v>
      </c>
      <c r="F48" s="19">
        <v>56</v>
      </c>
      <c r="G48" s="19">
        <v>575</v>
      </c>
      <c r="H48" s="19">
        <v>4</v>
      </c>
      <c r="I48" s="19">
        <v>579</v>
      </c>
    </row>
    <row r="49" spans="2:9" ht="20.100000000000001" customHeight="1" thickBot="1" x14ac:dyDescent="0.25">
      <c r="B49" s="4" t="s">
        <v>235</v>
      </c>
      <c r="C49" s="19">
        <v>1</v>
      </c>
      <c r="D49" s="19">
        <v>1</v>
      </c>
      <c r="E49" s="19">
        <v>0</v>
      </c>
      <c r="F49" s="19">
        <v>2</v>
      </c>
      <c r="G49" s="19">
        <v>454</v>
      </c>
      <c r="H49" s="19">
        <v>0</v>
      </c>
      <c r="I49" s="19">
        <v>454</v>
      </c>
    </row>
    <row r="50" spans="2:9" ht="20.100000000000001" customHeight="1" thickBot="1" x14ac:dyDescent="0.25">
      <c r="B50" s="4" t="s">
        <v>236</v>
      </c>
      <c r="C50" s="19">
        <v>17</v>
      </c>
      <c r="D50" s="19">
        <v>17</v>
      </c>
      <c r="E50" s="19">
        <v>1</v>
      </c>
      <c r="F50" s="19">
        <v>35</v>
      </c>
      <c r="G50" s="19">
        <v>1032</v>
      </c>
      <c r="H50" s="19">
        <v>141</v>
      </c>
      <c r="I50" s="19">
        <v>1173</v>
      </c>
    </row>
    <row r="51" spans="2:9" ht="20.100000000000001" customHeight="1" thickBot="1" x14ac:dyDescent="0.25">
      <c r="B51" s="4" t="s">
        <v>237</v>
      </c>
      <c r="C51" s="19">
        <v>1</v>
      </c>
      <c r="D51" s="19">
        <v>6</v>
      </c>
      <c r="E51" s="19">
        <v>3</v>
      </c>
      <c r="F51" s="19">
        <v>10</v>
      </c>
      <c r="G51" s="19">
        <v>394</v>
      </c>
      <c r="H51" s="19">
        <v>19</v>
      </c>
      <c r="I51" s="19">
        <v>413</v>
      </c>
    </row>
    <row r="52" spans="2:9" ht="20.100000000000001" customHeight="1" thickBot="1" x14ac:dyDescent="0.25">
      <c r="B52" s="4" t="s">
        <v>238</v>
      </c>
      <c r="C52" s="19">
        <v>1</v>
      </c>
      <c r="D52" s="19">
        <v>1</v>
      </c>
      <c r="E52" s="19">
        <v>1</v>
      </c>
      <c r="F52" s="19">
        <v>3</v>
      </c>
      <c r="G52" s="19">
        <v>401</v>
      </c>
      <c r="H52" s="19">
        <v>0</v>
      </c>
      <c r="I52" s="19">
        <v>401</v>
      </c>
    </row>
    <row r="53" spans="2:9" ht="20.100000000000001" customHeight="1" thickBot="1" x14ac:dyDescent="0.25">
      <c r="B53" s="4" t="s">
        <v>239</v>
      </c>
      <c r="C53" s="19">
        <v>14</v>
      </c>
      <c r="D53" s="19">
        <v>5</v>
      </c>
      <c r="E53" s="19">
        <v>1</v>
      </c>
      <c r="F53" s="19">
        <v>20</v>
      </c>
      <c r="G53" s="19">
        <v>1177</v>
      </c>
      <c r="H53" s="19">
        <v>3</v>
      </c>
      <c r="I53" s="19">
        <v>1180</v>
      </c>
    </row>
    <row r="54" spans="2:9" ht="20.100000000000001" customHeight="1" thickBot="1" x14ac:dyDescent="0.25">
      <c r="B54" s="4" t="s">
        <v>240</v>
      </c>
      <c r="C54" s="19">
        <v>267</v>
      </c>
      <c r="D54" s="19">
        <v>184</v>
      </c>
      <c r="E54" s="19">
        <v>16</v>
      </c>
      <c r="F54" s="19">
        <v>467</v>
      </c>
      <c r="G54" s="19">
        <v>12899</v>
      </c>
      <c r="H54" s="19">
        <v>26</v>
      </c>
      <c r="I54" s="19">
        <v>12925</v>
      </c>
    </row>
    <row r="55" spans="2:9" ht="20.100000000000001" customHeight="1" thickBot="1" x14ac:dyDescent="0.25">
      <c r="B55" s="4" t="s">
        <v>241</v>
      </c>
      <c r="C55" s="19">
        <v>24</v>
      </c>
      <c r="D55" s="19">
        <v>36</v>
      </c>
      <c r="E55" s="19">
        <v>72</v>
      </c>
      <c r="F55" s="19">
        <v>132</v>
      </c>
      <c r="G55" s="19">
        <v>2685</v>
      </c>
      <c r="H55" s="19">
        <v>94</v>
      </c>
      <c r="I55" s="19">
        <v>2779</v>
      </c>
    </row>
    <row r="56" spans="2:9" ht="20.100000000000001" customHeight="1" thickBot="1" x14ac:dyDescent="0.25">
      <c r="B56" s="4" t="s">
        <v>242</v>
      </c>
      <c r="C56" s="19">
        <v>43</v>
      </c>
      <c r="D56" s="19">
        <v>15</v>
      </c>
      <c r="E56" s="19">
        <v>10</v>
      </c>
      <c r="F56" s="19">
        <v>68</v>
      </c>
      <c r="G56" s="19">
        <v>1359</v>
      </c>
      <c r="H56" s="19">
        <v>28</v>
      </c>
      <c r="I56" s="19">
        <v>1387</v>
      </c>
    </row>
    <row r="57" spans="2:9" ht="20.100000000000001" customHeight="1" thickBot="1" x14ac:dyDescent="0.25">
      <c r="B57" s="4" t="s">
        <v>243</v>
      </c>
      <c r="C57" s="19">
        <v>4</v>
      </c>
      <c r="D57" s="19">
        <v>8</v>
      </c>
      <c r="E57" s="19">
        <v>0</v>
      </c>
      <c r="F57" s="19">
        <v>12</v>
      </c>
      <c r="G57" s="19">
        <v>252</v>
      </c>
      <c r="H57" s="19">
        <v>0</v>
      </c>
      <c r="I57" s="19">
        <v>252</v>
      </c>
    </row>
    <row r="58" spans="2:9" ht="20.100000000000001" customHeight="1" thickBot="1" x14ac:dyDescent="0.25">
      <c r="B58" s="4" t="s">
        <v>269</v>
      </c>
      <c r="C58" s="19">
        <v>17</v>
      </c>
      <c r="D58" s="19">
        <v>5</v>
      </c>
      <c r="E58" s="19">
        <v>1</v>
      </c>
      <c r="F58" s="19">
        <v>23</v>
      </c>
      <c r="G58" s="19">
        <v>748</v>
      </c>
      <c r="H58" s="19">
        <v>3</v>
      </c>
      <c r="I58" s="19">
        <v>751</v>
      </c>
    </row>
    <row r="59" spans="2:9" ht="20.100000000000001" customHeight="1" thickBot="1" x14ac:dyDescent="0.25">
      <c r="B59" s="4" t="s">
        <v>245</v>
      </c>
      <c r="C59" s="19">
        <v>33</v>
      </c>
      <c r="D59" s="19">
        <v>48</v>
      </c>
      <c r="E59" s="19">
        <v>0</v>
      </c>
      <c r="F59" s="19">
        <v>81</v>
      </c>
      <c r="G59" s="19">
        <v>1403</v>
      </c>
      <c r="H59" s="19">
        <v>30</v>
      </c>
      <c r="I59" s="19">
        <v>1433</v>
      </c>
    </row>
    <row r="60" spans="2:9" ht="20.100000000000001" customHeight="1" thickBot="1" x14ac:dyDescent="0.25">
      <c r="B60" s="4" t="s">
        <v>246</v>
      </c>
      <c r="C60" s="19">
        <v>1</v>
      </c>
      <c r="D60" s="19">
        <v>0</v>
      </c>
      <c r="E60" s="19">
        <v>0</v>
      </c>
      <c r="F60" s="19">
        <v>1</v>
      </c>
      <c r="G60" s="19">
        <v>354</v>
      </c>
      <c r="H60" s="19">
        <v>5</v>
      </c>
      <c r="I60" s="19">
        <v>359</v>
      </c>
    </row>
    <row r="61" spans="2:9" ht="20.100000000000001" customHeight="1" thickBot="1" x14ac:dyDescent="0.25">
      <c r="B61" s="7" t="s">
        <v>22</v>
      </c>
      <c r="C61" s="9">
        <f>SUM(C11:C60)</f>
        <v>1804</v>
      </c>
      <c r="D61" s="9">
        <f t="shared" ref="D61:I61" si="0">SUM(D11:D60)</f>
        <v>1361</v>
      </c>
      <c r="E61" s="9">
        <f t="shared" si="0"/>
        <v>918</v>
      </c>
      <c r="F61" s="9">
        <f t="shared" si="0"/>
        <v>4083</v>
      </c>
      <c r="G61" s="9">
        <f t="shared" si="0"/>
        <v>70787</v>
      </c>
      <c r="H61" s="9">
        <f t="shared" si="0"/>
        <v>1105</v>
      </c>
      <c r="I61" s="9">
        <f t="shared" si="0"/>
        <v>71892</v>
      </c>
    </row>
    <row r="62" spans="2:9" x14ac:dyDescent="0.2">
      <c r="C62" s="49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H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1" width="15" customWidth="1"/>
    <col min="19" max="19" width="12.25" customWidth="1"/>
  </cols>
  <sheetData>
    <row r="8" spans="2:8" ht="47.25" customHeight="1" x14ac:dyDescent="0.2"/>
    <row r="9" spans="2:8" ht="41.25" customHeight="1" x14ac:dyDescent="0.2">
      <c r="B9" s="13"/>
      <c r="C9" s="111" t="s">
        <v>163</v>
      </c>
      <c r="D9" s="112"/>
      <c r="E9" s="112"/>
      <c r="F9" s="112"/>
      <c r="G9" s="112"/>
      <c r="H9" s="113"/>
    </row>
    <row r="10" spans="2:8" ht="41.25" customHeight="1" x14ac:dyDescent="0.2">
      <c r="B10" s="13"/>
      <c r="C10" s="114" t="s">
        <v>164</v>
      </c>
      <c r="D10" s="115"/>
      <c r="E10" s="96" t="s">
        <v>165</v>
      </c>
      <c r="F10" s="96"/>
      <c r="G10" s="96" t="s">
        <v>166</v>
      </c>
      <c r="H10" s="96" t="s">
        <v>58</v>
      </c>
    </row>
    <row r="11" spans="2:8" ht="41.25" customHeight="1" thickBot="1" x14ac:dyDescent="0.25">
      <c r="B11" s="13"/>
      <c r="C11" s="15" t="s">
        <v>167</v>
      </c>
      <c r="D11" s="15" t="s">
        <v>168</v>
      </c>
      <c r="E11" s="15" t="s">
        <v>169</v>
      </c>
      <c r="F11" s="15" t="s">
        <v>170</v>
      </c>
      <c r="G11" s="96"/>
      <c r="H11" s="96"/>
    </row>
    <row r="12" spans="2:8" ht="20.100000000000001" customHeight="1" thickBot="1" x14ac:dyDescent="0.25">
      <c r="B12" s="3" t="s">
        <v>197</v>
      </c>
      <c r="C12" s="62">
        <v>4.9530761209593327E-3</v>
      </c>
      <c r="D12" s="62">
        <v>0.18430656934306569</v>
      </c>
      <c r="E12" s="62">
        <v>2.1637122002085507E-2</v>
      </c>
      <c r="F12" s="62">
        <v>0.37122002085505734</v>
      </c>
      <c r="G12" s="62">
        <v>0.21115745568300312</v>
      </c>
      <c r="H12" s="62">
        <v>0.20672575599582912</v>
      </c>
    </row>
    <row r="13" spans="2:8" ht="20.100000000000001" customHeight="1" thickBot="1" x14ac:dyDescent="0.25">
      <c r="B13" s="4" t="s">
        <v>198</v>
      </c>
      <c r="C13" s="62">
        <v>1.8462089980283206E-2</v>
      </c>
      <c r="D13" s="62">
        <v>0.22136583617135688</v>
      </c>
      <c r="E13" s="62">
        <v>1.7386628428033696E-2</v>
      </c>
      <c r="F13" s="62">
        <v>0.49955189101989605</v>
      </c>
      <c r="G13" s="62">
        <v>0.15128159168309732</v>
      </c>
      <c r="H13" s="62">
        <v>9.195196271733283E-2</v>
      </c>
    </row>
    <row r="14" spans="2:8" ht="20.100000000000001" customHeight="1" thickBot="1" x14ac:dyDescent="0.25">
      <c r="B14" s="4" t="s">
        <v>199</v>
      </c>
      <c r="C14" s="62">
        <v>1.184730144800351E-2</v>
      </c>
      <c r="D14" s="62">
        <v>0.29003949100482668</v>
      </c>
      <c r="E14" s="62">
        <v>3.4225537516454588E-2</v>
      </c>
      <c r="F14" s="62">
        <v>0.33742869679684073</v>
      </c>
      <c r="G14" s="62">
        <v>0.20491443615620886</v>
      </c>
      <c r="H14" s="62">
        <v>0.12154453707766566</v>
      </c>
    </row>
    <row r="15" spans="2:8" ht="20.100000000000001" customHeight="1" thickBot="1" x14ac:dyDescent="0.25">
      <c r="B15" s="4" t="s">
        <v>200</v>
      </c>
      <c r="C15" s="62">
        <v>1.3431833445265278E-2</v>
      </c>
      <c r="D15" s="62">
        <v>0.25654801880456685</v>
      </c>
      <c r="E15" s="62">
        <v>8.9993284083277364E-2</v>
      </c>
      <c r="F15" s="62">
        <v>0.27333781061114842</v>
      </c>
      <c r="G15" s="62">
        <v>0.13745242892321469</v>
      </c>
      <c r="H15" s="62">
        <v>0.22923662413252732</v>
      </c>
    </row>
    <row r="16" spans="2:8" ht="20.100000000000001" customHeight="1" thickBot="1" x14ac:dyDescent="0.25">
      <c r="B16" s="4" t="s">
        <v>201</v>
      </c>
      <c r="C16" s="62">
        <v>1.240238860817639E-2</v>
      </c>
      <c r="D16" s="62">
        <v>0.22599908130454754</v>
      </c>
      <c r="E16" s="62">
        <v>4.1341295360587962E-2</v>
      </c>
      <c r="F16" s="62">
        <v>0.42719338539274232</v>
      </c>
      <c r="G16" s="62">
        <v>0.17868626550298575</v>
      </c>
      <c r="H16" s="62">
        <v>0.11437758383096006</v>
      </c>
    </row>
    <row r="17" spans="2:8" ht="20.100000000000001" customHeight="1" thickBot="1" x14ac:dyDescent="0.25">
      <c r="B17" s="4" t="s">
        <v>202</v>
      </c>
      <c r="C17" s="62">
        <v>1.38811771238201E-2</v>
      </c>
      <c r="D17" s="62">
        <v>0.1515824541921155</v>
      </c>
      <c r="E17" s="62">
        <v>1.4991671293725709E-2</v>
      </c>
      <c r="F17" s="62">
        <v>0.41699056079955582</v>
      </c>
      <c r="G17" s="62">
        <v>0.24597445863409217</v>
      </c>
      <c r="H17" s="62">
        <v>0.15657967795669075</v>
      </c>
    </row>
    <row r="18" spans="2:8" ht="20.100000000000001" customHeight="1" thickBot="1" x14ac:dyDescent="0.25">
      <c r="B18" s="4" t="s">
        <v>203</v>
      </c>
      <c r="C18" s="62">
        <v>1.789627465303141E-2</v>
      </c>
      <c r="D18" s="62">
        <v>0.10774287801314829</v>
      </c>
      <c r="E18" s="62">
        <v>8.1568054541027515E-3</v>
      </c>
      <c r="F18" s="62">
        <v>0.41806671536401269</v>
      </c>
      <c r="G18" s="62">
        <v>0.19478938397857318</v>
      </c>
      <c r="H18" s="62">
        <v>0.25334794253713155</v>
      </c>
    </row>
    <row r="19" spans="2:8" ht="20.100000000000001" customHeight="1" thickBot="1" x14ac:dyDescent="0.25">
      <c r="B19" s="4" t="s">
        <v>204</v>
      </c>
      <c r="C19" s="62">
        <v>2.0049813200498132E-2</v>
      </c>
      <c r="D19" s="62">
        <v>8.6425902864259024E-2</v>
      </c>
      <c r="E19" s="62">
        <v>2.7770859277708594E-2</v>
      </c>
      <c r="F19" s="62">
        <v>0.39178082191780822</v>
      </c>
      <c r="G19" s="62">
        <v>0.16326276463262765</v>
      </c>
      <c r="H19" s="62">
        <v>0.3107098381070984</v>
      </c>
    </row>
    <row r="20" spans="2:8" ht="20.100000000000001" customHeight="1" thickBot="1" x14ac:dyDescent="0.25">
      <c r="B20" s="4" t="s">
        <v>205</v>
      </c>
      <c r="C20" s="62">
        <v>3.3898305084745762E-3</v>
      </c>
      <c r="D20" s="62">
        <v>0.25762711864406779</v>
      </c>
      <c r="E20" s="62">
        <v>5.084745762711864E-3</v>
      </c>
      <c r="F20" s="62">
        <v>0.39152542372881355</v>
      </c>
      <c r="G20" s="62">
        <v>0.20677966101694914</v>
      </c>
      <c r="H20" s="62">
        <v>0.13559322033898316</v>
      </c>
    </row>
    <row r="21" spans="2:8" ht="20.100000000000001" customHeight="1" thickBot="1" x14ac:dyDescent="0.25">
      <c r="B21" s="4" t="s">
        <v>206</v>
      </c>
      <c r="C21" s="62">
        <v>7.9051383399209481E-3</v>
      </c>
      <c r="D21" s="62">
        <v>0.30434782608695654</v>
      </c>
      <c r="E21" s="62">
        <v>1.5810276679841896E-2</v>
      </c>
      <c r="F21" s="62">
        <v>0.40711462450592883</v>
      </c>
      <c r="G21" s="62">
        <v>0.14229249011857709</v>
      </c>
      <c r="H21" s="62">
        <v>0.12252964426877472</v>
      </c>
    </row>
    <row r="22" spans="2:8" ht="20.100000000000001" customHeight="1" thickBot="1" x14ac:dyDescent="0.25">
      <c r="B22" s="4" t="s">
        <v>207</v>
      </c>
      <c r="C22" s="62">
        <v>8.3043128850790252E-3</v>
      </c>
      <c r="D22" s="62">
        <v>0.15242432360032146</v>
      </c>
      <c r="E22" s="62">
        <v>3.0538440932226091E-2</v>
      </c>
      <c r="F22" s="62">
        <v>0.39083846772033215</v>
      </c>
      <c r="G22" s="62">
        <v>0.16983659255290651</v>
      </c>
      <c r="H22" s="62">
        <v>0.24805786230913474</v>
      </c>
    </row>
    <row r="23" spans="2:8" ht="20.100000000000001" customHeight="1" thickBot="1" x14ac:dyDescent="0.25">
      <c r="B23" s="4" t="s">
        <v>208</v>
      </c>
      <c r="C23" s="62">
        <v>7.3710073710073713E-3</v>
      </c>
      <c r="D23" s="62">
        <v>0.18458230958230959</v>
      </c>
      <c r="E23" s="62">
        <v>1.167076167076167E-2</v>
      </c>
      <c r="F23" s="62">
        <v>0.36240786240786244</v>
      </c>
      <c r="G23" s="62">
        <v>0.2748771498771499</v>
      </c>
      <c r="H23" s="62">
        <v>0.15909090909090906</v>
      </c>
    </row>
    <row r="24" spans="2:8" ht="20.100000000000001" customHeight="1" thickBot="1" x14ac:dyDescent="0.25">
      <c r="B24" s="4" t="s">
        <v>209</v>
      </c>
      <c r="C24" s="62">
        <v>1.2594093804284888E-2</v>
      </c>
      <c r="D24" s="62">
        <v>0.14910248986682106</v>
      </c>
      <c r="E24" s="62">
        <v>2.605674580196873E-2</v>
      </c>
      <c r="F24" s="62">
        <v>0.46048060220034742</v>
      </c>
      <c r="G24" s="62">
        <v>0.18051534452808338</v>
      </c>
      <c r="H24" s="62">
        <v>0.17125072379849454</v>
      </c>
    </row>
    <row r="25" spans="2:8" ht="20.100000000000001" customHeight="1" thickBot="1" x14ac:dyDescent="0.25">
      <c r="B25" s="4" t="s">
        <v>210</v>
      </c>
      <c r="C25" s="62">
        <v>1.3746273600529976E-2</v>
      </c>
      <c r="D25" s="62">
        <v>0.27045379264657171</v>
      </c>
      <c r="E25" s="62">
        <v>7.5521695925803239E-2</v>
      </c>
      <c r="F25" s="62">
        <v>0.30838025836369659</v>
      </c>
      <c r="G25" s="62">
        <v>5.5150712156343158E-2</v>
      </c>
      <c r="H25" s="62">
        <v>0.2767472673070554</v>
      </c>
    </row>
    <row r="26" spans="2:8" ht="20.100000000000001" customHeight="1" thickBot="1" x14ac:dyDescent="0.25">
      <c r="B26" s="4" t="s">
        <v>211</v>
      </c>
      <c r="C26" s="62">
        <v>1.2700395586092025E-2</v>
      </c>
      <c r="D26" s="62">
        <v>0.25442431813449928</v>
      </c>
      <c r="E26" s="62">
        <v>1.6864459712679577E-2</v>
      </c>
      <c r="F26" s="62">
        <v>0.42640016656256507</v>
      </c>
      <c r="G26" s="62">
        <v>9.785550697480741E-2</v>
      </c>
      <c r="H26" s="62">
        <v>0.19175515302935661</v>
      </c>
    </row>
    <row r="27" spans="2:8" ht="20.100000000000001" customHeight="1" thickBot="1" x14ac:dyDescent="0.25">
      <c r="B27" s="5" t="s">
        <v>212</v>
      </c>
      <c r="C27" s="62">
        <v>5.7471264367816091E-3</v>
      </c>
      <c r="D27" s="62">
        <v>0.23793103448275862</v>
      </c>
      <c r="E27" s="62">
        <v>2.2988505747126436E-2</v>
      </c>
      <c r="F27" s="62">
        <v>0.43448275862068964</v>
      </c>
      <c r="G27" s="62">
        <v>0.16494252873563217</v>
      </c>
      <c r="H27" s="62">
        <v>0.13390804597701148</v>
      </c>
    </row>
    <row r="28" spans="2:8" ht="20.100000000000001" customHeight="1" thickBot="1" x14ac:dyDescent="0.25">
      <c r="B28" s="6" t="s">
        <v>213</v>
      </c>
      <c r="C28" s="62">
        <v>7.4441687344913151E-3</v>
      </c>
      <c r="D28" s="62">
        <v>6.2034739454094295E-2</v>
      </c>
      <c r="E28" s="62">
        <v>4.9627791563275434E-3</v>
      </c>
      <c r="F28" s="62">
        <v>0.58064516129032262</v>
      </c>
      <c r="G28" s="62">
        <v>0.27543424317617865</v>
      </c>
      <c r="H28" s="62">
        <v>6.9478908188585542E-2</v>
      </c>
    </row>
    <row r="29" spans="2:8" ht="20.100000000000001" customHeight="1" thickBot="1" x14ac:dyDescent="0.25">
      <c r="B29" s="4" t="s">
        <v>214</v>
      </c>
      <c r="C29" s="62">
        <v>1.7006802721088435E-3</v>
      </c>
      <c r="D29" s="62">
        <v>0.14200680272108843</v>
      </c>
      <c r="E29" s="62">
        <v>1.4455782312925171E-2</v>
      </c>
      <c r="F29" s="62">
        <v>0.49404761904761907</v>
      </c>
      <c r="G29" s="62">
        <v>0.19302721088435373</v>
      </c>
      <c r="H29" s="62">
        <v>0.15476190476190474</v>
      </c>
    </row>
    <row r="30" spans="2:8" ht="20.100000000000001" customHeight="1" thickBot="1" x14ac:dyDescent="0.25">
      <c r="B30" s="4" t="s">
        <v>215</v>
      </c>
      <c r="C30" s="62">
        <v>1.6901408450704224E-2</v>
      </c>
      <c r="D30" s="62">
        <v>0.34272300469483569</v>
      </c>
      <c r="E30" s="62">
        <v>1.9718309859154931E-2</v>
      </c>
      <c r="F30" s="62">
        <v>0.23755868544600939</v>
      </c>
      <c r="G30" s="62">
        <v>0.28169014084507044</v>
      </c>
      <c r="H30" s="62">
        <v>0.10140845070422533</v>
      </c>
    </row>
    <row r="31" spans="2:8" ht="20.100000000000001" customHeight="1" thickBot="1" x14ac:dyDescent="0.25">
      <c r="B31" s="4" t="s">
        <v>216</v>
      </c>
      <c r="C31" s="62">
        <v>5.8309037900874635E-3</v>
      </c>
      <c r="D31" s="62">
        <v>0.27113702623906705</v>
      </c>
      <c r="E31" s="62">
        <v>0</v>
      </c>
      <c r="F31" s="62">
        <v>0.35276967930029157</v>
      </c>
      <c r="G31" s="62">
        <v>0.23323615160349853</v>
      </c>
      <c r="H31" s="62">
        <v>0.13702623906705536</v>
      </c>
    </row>
    <row r="32" spans="2:8" ht="20.100000000000001" customHeight="1" thickBot="1" x14ac:dyDescent="0.25">
      <c r="B32" s="4" t="s">
        <v>217</v>
      </c>
      <c r="C32" s="62">
        <v>4.6966731898238745E-2</v>
      </c>
      <c r="D32" s="62">
        <v>7.0450097847358117E-2</v>
      </c>
      <c r="E32" s="62">
        <v>3.9138943248532287E-3</v>
      </c>
      <c r="F32" s="62">
        <v>0.37769080234833657</v>
      </c>
      <c r="G32" s="62">
        <v>0.25244618395303325</v>
      </c>
      <c r="H32" s="62">
        <v>0.24853228962818003</v>
      </c>
    </row>
    <row r="33" spans="2:8" ht="20.100000000000001" customHeight="1" thickBot="1" x14ac:dyDescent="0.25">
      <c r="B33" s="4" t="s">
        <v>218</v>
      </c>
      <c r="C33" s="62">
        <v>1.7412935323383085E-2</v>
      </c>
      <c r="D33" s="62">
        <v>0.2263681592039801</v>
      </c>
      <c r="E33" s="62">
        <v>1.2437810945273632E-2</v>
      </c>
      <c r="F33" s="62">
        <v>0.37562189054726369</v>
      </c>
      <c r="G33" s="62">
        <v>0.26616915422885573</v>
      </c>
      <c r="H33" s="62">
        <v>0.10199004975124376</v>
      </c>
    </row>
    <row r="34" spans="2:8" ht="20.100000000000001" customHeight="1" thickBot="1" x14ac:dyDescent="0.25">
      <c r="B34" s="4" t="s">
        <v>219</v>
      </c>
      <c r="C34" s="62">
        <v>0</v>
      </c>
      <c r="D34" s="62">
        <v>0.28000000000000003</v>
      </c>
      <c r="E34" s="62">
        <v>5.0000000000000001E-3</v>
      </c>
      <c r="F34" s="62">
        <v>0.215</v>
      </c>
      <c r="G34" s="62">
        <v>0.34</v>
      </c>
      <c r="H34" s="62">
        <v>0.15999999999999998</v>
      </c>
    </row>
    <row r="35" spans="2:8" ht="20.100000000000001" customHeight="1" thickBot="1" x14ac:dyDescent="0.25">
      <c r="B35" s="4" t="s">
        <v>220</v>
      </c>
      <c r="C35" s="62">
        <v>1.6320474777448073E-2</v>
      </c>
      <c r="D35" s="62">
        <v>4.6735905044510383E-2</v>
      </c>
      <c r="E35" s="62">
        <v>8.1602373887240363E-3</v>
      </c>
      <c r="F35" s="62">
        <v>0.58308605341246289</v>
      </c>
      <c r="G35" s="62">
        <v>0.25445103857566764</v>
      </c>
      <c r="H35" s="62">
        <v>9.1246290801186958E-2</v>
      </c>
    </row>
    <row r="36" spans="2:8" ht="20.100000000000001" customHeight="1" thickBot="1" x14ac:dyDescent="0.25">
      <c r="B36" s="4" t="s">
        <v>221</v>
      </c>
      <c r="C36" s="62">
        <v>6.920415224913495E-3</v>
      </c>
      <c r="D36" s="62">
        <v>0.11072664359861592</v>
      </c>
      <c r="E36" s="62">
        <v>1.7301038062283738E-2</v>
      </c>
      <c r="F36" s="62">
        <v>0.39100346020761245</v>
      </c>
      <c r="G36" s="62">
        <v>0.25259515570934254</v>
      </c>
      <c r="H36" s="62">
        <v>0.22145328719723179</v>
      </c>
    </row>
    <row r="37" spans="2:8" ht="20.100000000000001" customHeight="1" thickBot="1" x14ac:dyDescent="0.25">
      <c r="B37" s="4" t="s">
        <v>222</v>
      </c>
      <c r="C37" s="62">
        <v>9.3936806148590939E-3</v>
      </c>
      <c r="D37" s="62">
        <v>8.9666951323655E-2</v>
      </c>
      <c r="E37" s="62">
        <v>0</v>
      </c>
      <c r="F37" s="62">
        <v>0.45431255337318532</v>
      </c>
      <c r="G37" s="62">
        <v>0.28437233134073442</v>
      </c>
      <c r="H37" s="62">
        <v>0.16225448334756615</v>
      </c>
    </row>
    <row r="38" spans="2:8" ht="20.100000000000001" customHeight="1" thickBot="1" x14ac:dyDescent="0.25">
      <c r="B38" s="4" t="s">
        <v>223</v>
      </c>
      <c r="C38" s="62">
        <v>1.2311135982092894E-2</v>
      </c>
      <c r="D38" s="62">
        <v>0.2059317291550084</v>
      </c>
      <c r="E38" s="62">
        <v>1.0072747621712367E-2</v>
      </c>
      <c r="F38" s="62">
        <v>0.40850587576944603</v>
      </c>
      <c r="G38" s="62">
        <v>0.18186905428091774</v>
      </c>
      <c r="H38" s="62">
        <v>0.1813094571908225</v>
      </c>
    </row>
    <row r="39" spans="2:8" ht="20.100000000000001" customHeight="1" thickBot="1" x14ac:dyDescent="0.25">
      <c r="B39" s="4" t="s">
        <v>224</v>
      </c>
      <c r="C39" s="62">
        <v>1.2867647058823529E-2</v>
      </c>
      <c r="D39" s="62">
        <v>5.6985294117647058E-2</v>
      </c>
      <c r="E39" s="62">
        <v>3.6764705882352941E-3</v>
      </c>
      <c r="F39" s="62">
        <v>0.44485294117647056</v>
      </c>
      <c r="G39" s="62">
        <v>0.35661764705882354</v>
      </c>
      <c r="H39" s="62">
        <v>0.12500000000000006</v>
      </c>
    </row>
    <row r="40" spans="2:8" ht="20.100000000000001" customHeight="1" thickBot="1" x14ac:dyDescent="0.25">
      <c r="B40" s="4" t="s">
        <v>225</v>
      </c>
      <c r="C40" s="62">
        <v>1.0291595197255575E-2</v>
      </c>
      <c r="D40" s="62">
        <v>0.19210977701543738</v>
      </c>
      <c r="E40" s="62">
        <v>1.5437392795883362E-2</v>
      </c>
      <c r="F40" s="62">
        <v>0.49056603773584906</v>
      </c>
      <c r="G40" s="62">
        <v>0.17152658662092624</v>
      </c>
      <c r="H40" s="62">
        <v>0.12006861063464835</v>
      </c>
    </row>
    <row r="41" spans="2:8" ht="20.100000000000001" customHeight="1" thickBot="1" x14ac:dyDescent="0.25">
      <c r="B41" s="4" t="s">
        <v>226</v>
      </c>
      <c r="C41" s="62">
        <v>1.9280205655526992E-2</v>
      </c>
      <c r="D41" s="62">
        <v>0.1842330762639246</v>
      </c>
      <c r="E41" s="62">
        <v>8.9974293059125968E-3</v>
      </c>
      <c r="F41" s="62">
        <v>0.53041988003427587</v>
      </c>
      <c r="G41" s="62">
        <v>0.20565552699228792</v>
      </c>
      <c r="H41" s="62">
        <v>5.141388174807196E-2</v>
      </c>
    </row>
    <row r="42" spans="2:8" ht="20.100000000000001" customHeight="1" thickBot="1" x14ac:dyDescent="0.25">
      <c r="B42" s="4" t="s">
        <v>227</v>
      </c>
      <c r="C42" s="62">
        <v>9.4625959650062492E-3</v>
      </c>
      <c r="D42" s="62">
        <v>8.5044337320716534E-2</v>
      </c>
      <c r="E42" s="62">
        <v>2.4816996964827708E-2</v>
      </c>
      <c r="F42" s="62">
        <v>0.38362197226685713</v>
      </c>
      <c r="G42" s="62">
        <v>0.29851812176397075</v>
      </c>
      <c r="H42" s="62">
        <v>0.19853597571862169</v>
      </c>
    </row>
    <row r="43" spans="2:8" ht="20.100000000000001" customHeight="1" thickBot="1" x14ac:dyDescent="0.25">
      <c r="B43" s="4" t="s">
        <v>228</v>
      </c>
      <c r="C43" s="62">
        <v>1.4354066985645933E-2</v>
      </c>
      <c r="D43" s="62">
        <v>6.5390749601275916E-2</v>
      </c>
      <c r="E43" s="62">
        <v>2.1531100478468901E-2</v>
      </c>
      <c r="F43" s="62">
        <v>0.44816586921850082</v>
      </c>
      <c r="G43" s="62">
        <v>0.27631578947368424</v>
      </c>
      <c r="H43" s="62">
        <v>0.1742424242424242</v>
      </c>
    </row>
    <row r="44" spans="2:8" ht="20.100000000000001" customHeight="1" thickBot="1" x14ac:dyDescent="0.25">
      <c r="B44" s="4" t="s">
        <v>229</v>
      </c>
      <c r="C44" s="62">
        <v>1.3559322033898305E-2</v>
      </c>
      <c r="D44" s="62">
        <v>0.23276836158192091</v>
      </c>
      <c r="E44" s="62">
        <v>2.3163841807909605E-2</v>
      </c>
      <c r="F44" s="62">
        <v>0.36384180790960452</v>
      </c>
      <c r="G44" s="62">
        <v>0.20621468926553671</v>
      </c>
      <c r="H44" s="62">
        <v>0.16045197740112987</v>
      </c>
    </row>
    <row r="45" spans="2:8" ht="20.100000000000001" customHeight="1" thickBot="1" x14ac:dyDescent="0.25">
      <c r="B45" s="4" t="s">
        <v>230</v>
      </c>
      <c r="C45" s="62">
        <v>7.4128984432913266E-3</v>
      </c>
      <c r="D45" s="62">
        <v>0.18532246108228317</v>
      </c>
      <c r="E45" s="62">
        <v>2.7427724240177909E-2</v>
      </c>
      <c r="F45" s="62">
        <v>0.36434395848776874</v>
      </c>
      <c r="G45" s="62">
        <v>0.30615270570793179</v>
      </c>
      <c r="H45" s="62">
        <v>0.10934025203854703</v>
      </c>
    </row>
    <row r="46" spans="2:8" ht="20.100000000000001" customHeight="1" thickBot="1" x14ac:dyDescent="0.25">
      <c r="B46" s="4" t="s">
        <v>231</v>
      </c>
      <c r="C46" s="62">
        <v>1.4279485502507086E-2</v>
      </c>
      <c r="D46" s="62">
        <v>0.18999345977763243</v>
      </c>
      <c r="E46" s="62">
        <v>2.5179856115107913E-2</v>
      </c>
      <c r="F46" s="62">
        <v>0.32657510355352082</v>
      </c>
      <c r="G46" s="62">
        <v>0.23370394593416177</v>
      </c>
      <c r="H46" s="62">
        <v>0.21026814911707004</v>
      </c>
    </row>
    <row r="47" spans="2:8" ht="20.100000000000001" customHeight="1" thickBot="1" x14ac:dyDescent="0.25">
      <c r="B47" s="4" t="s">
        <v>232</v>
      </c>
      <c r="C47" s="62">
        <v>8.3841463414634151E-3</v>
      </c>
      <c r="D47" s="62">
        <v>0.24390243902439024</v>
      </c>
      <c r="E47" s="62">
        <v>1.9054878048780487E-2</v>
      </c>
      <c r="F47" s="62">
        <v>0.28810975609756095</v>
      </c>
      <c r="G47" s="62">
        <v>0.20464939024390244</v>
      </c>
      <c r="H47" s="62">
        <v>0.23589939024390244</v>
      </c>
    </row>
    <row r="48" spans="2:8" ht="20.100000000000001" customHeight="1" thickBot="1" x14ac:dyDescent="0.25">
      <c r="B48" s="4" t="s">
        <v>233</v>
      </c>
      <c r="C48" s="62">
        <v>1.6334661354581673E-2</v>
      </c>
      <c r="D48" s="62">
        <v>0.18621513944223109</v>
      </c>
      <c r="E48" s="62">
        <v>1.6414342629482073E-2</v>
      </c>
      <c r="F48" s="62">
        <v>0.30191235059760957</v>
      </c>
      <c r="G48" s="62">
        <v>0.14581673306772908</v>
      </c>
      <c r="H48" s="62">
        <v>0.33330677290836647</v>
      </c>
    </row>
    <row r="49" spans="2:8" ht="20.100000000000001" customHeight="1" thickBot="1" x14ac:dyDescent="0.25">
      <c r="B49" s="4" t="s">
        <v>234</v>
      </c>
      <c r="C49" s="62">
        <v>6.8153655514250309E-3</v>
      </c>
      <c r="D49" s="62">
        <v>0.23853779429987609</v>
      </c>
      <c r="E49" s="62">
        <v>3.4076827757125158E-2</v>
      </c>
      <c r="F49" s="62">
        <v>0.35625774473358118</v>
      </c>
      <c r="G49" s="62">
        <v>0.19206939281288724</v>
      </c>
      <c r="H49" s="62">
        <v>0.17224287484510528</v>
      </c>
    </row>
    <row r="50" spans="2:8" ht="20.100000000000001" customHeight="1" thickBot="1" x14ac:dyDescent="0.25">
      <c r="B50" s="4" t="s">
        <v>235</v>
      </c>
      <c r="C50" s="62">
        <v>9.9728014505893019E-3</v>
      </c>
      <c r="D50" s="62">
        <v>0.21668177697189483</v>
      </c>
      <c r="E50" s="62">
        <v>1.8132366273798731E-3</v>
      </c>
      <c r="F50" s="62">
        <v>0.40616500453309157</v>
      </c>
      <c r="G50" s="62">
        <v>0.26291931097008159</v>
      </c>
      <c r="H50" s="62">
        <v>0.10244786944696282</v>
      </c>
    </row>
    <row r="51" spans="2:8" ht="20.100000000000001" customHeight="1" thickBot="1" x14ac:dyDescent="0.25">
      <c r="B51" s="4" t="s">
        <v>236</v>
      </c>
      <c r="C51" s="62">
        <v>1.078582434514638E-2</v>
      </c>
      <c r="D51" s="62">
        <v>0.20069337442218799</v>
      </c>
      <c r="E51" s="62">
        <v>1.3482280431432974E-2</v>
      </c>
      <c r="F51" s="62">
        <v>0.44876733436055471</v>
      </c>
      <c r="G51" s="62">
        <v>0.22110939907550076</v>
      </c>
      <c r="H51" s="62">
        <v>0.10516178736517723</v>
      </c>
    </row>
    <row r="52" spans="2:8" ht="20.100000000000001" customHeight="1" thickBot="1" x14ac:dyDescent="0.25">
      <c r="B52" s="4" t="s">
        <v>237</v>
      </c>
      <c r="C52" s="62">
        <v>1.1737089201877934E-2</v>
      </c>
      <c r="D52" s="62">
        <v>0.12793427230046947</v>
      </c>
      <c r="E52" s="62">
        <v>1.1737089201877934E-2</v>
      </c>
      <c r="F52" s="62">
        <v>0.47652582159624413</v>
      </c>
      <c r="G52" s="62">
        <v>0.27464788732394368</v>
      </c>
      <c r="H52" s="62">
        <v>9.7417840375586928E-2</v>
      </c>
    </row>
    <row r="53" spans="2:8" ht="20.100000000000001" customHeight="1" thickBot="1" x14ac:dyDescent="0.25">
      <c r="B53" s="4" t="s">
        <v>238</v>
      </c>
      <c r="C53" s="62">
        <v>4.1769041769041768E-2</v>
      </c>
      <c r="D53" s="62">
        <v>0.1167076167076167</v>
      </c>
      <c r="E53" s="62">
        <v>3.6855036855036856E-3</v>
      </c>
      <c r="F53" s="62">
        <v>0.48648648648648651</v>
      </c>
      <c r="G53" s="62">
        <v>0.2714987714987715</v>
      </c>
      <c r="H53" s="62">
        <v>7.985257985257993E-2</v>
      </c>
    </row>
    <row r="54" spans="2:8" ht="20.100000000000001" customHeight="1" thickBot="1" x14ac:dyDescent="0.25">
      <c r="B54" s="4" t="s">
        <v>239</v>
      </c>
      <c r="C54" s="62">
        <v>1.2539184952978056E-2</v>
      </c>
      <c r="D54" s="62">
        <v>0.18064263322884014</v>
      </c>
      <c r="E54" s="62">
        <v>7.8369905956112845E-3</v>
      </c>
      <c r="F54" s="62">
        <v>0.46199059561128525</v>
      </c>
      <c r="G54" s="62">
        <v>0.18612852664576804</v>
      </c>
      <c r="H54" s="62">
        <v>0.15086206896551732</v>
      </c>
    </row>
    <row r="55" spans="2:8" ht="20.100000000000001" customHeight="1" thickBot="1" x14ac:dyDescent="0.25">
      <c r="B55" s="4" t="s">
        <v>240</v>
      </c>
      <c r="C55" s="62">
        <v>7.7034682879646259E-3</v>
      </c>
      <c r="D55" s="62">
        <v>3.5373773663120077E-2</v>
      </c>
      <c r="E55" s="62">
        <v>1.6132375293629958E-2</v>
      </c>
      <c r="F55" s="62">
        <v>0.44345032472018792</v>
      </c>
      <c r="G55" s="62">
        <v>0.18927041591819815</v>
      </c>
      <c r="H55" s="62">
        <v>0.30806964211689919</v>
      </c>
    </row>
    <row r="56" spans="2:8" ht="20.100000000000001" customHeight="1" thickBot="1" x14ac:dyDescent="0.25">
      <c r="B56" s="4" t="s">
        <v>241</v>
      </c>
      <c r="C56" s="62">
        <v>8.2609913189582752E-3</v>
      </c>
      <c r="D56" s="62">
        <v>0.26491178941472976</v>
      </c>
      <c r="E56" s="62">
        <v>1.8482217866143937E-2</v>
      </c>
      <c r="F56" s="62">
        <v>0.386586390366844</v>
      </c>
      <c r="G56" s="62">
        <v>0.13399607952954354</v>
      </c>
      <c r="H56" s="62">
        <v>0.18776253150378044</v>
      </c>
    </row>
    <row r="57" spans="2:8" ht="20.100000000000001" customHeight="1" thickBot="1" x14ac:dyDescent="0.25">
      <c r="B57" s="4" t="s">
        <v>242</v>
      </c>
      <c r="C57" s="62">
        <v>6.0496067755595887E-3</v>
      </c>
      <c r="D57" s="62">
        <v>0.13218390804597702</v>
      </c>
      <c r="E57" s="62">
        <v>2.05686630369026E-2</v>
      </c>
      <c r="F57" s="62">
        <v>0.41681790683605563</v>
      </c>
      <c r="G57" s="62">
        <v>0.12462189957652753</v>
      </c>
      <c r="H57" s="62">
        <v>0.29975801572897764</v>
      </c>
    </row>
    <row r="58" spans="2:8" ht="20.100000000000001" customHeight="1" thickBot="1" x14ac:dyDescent="0.25">
      <c r="B58" s="4" t="s">
        <v>243</v>
      </c>
      <c r="C58" s="62">
        <v>2.0768431983385254E-3</v>
      </c>
      <c r="D58" s="62">
        <v>0.32710280373831774</v>
      </c>
      <c r="E58" s="62">
        <v>1.2461059190031152E-2</v>
      </c>
      <c r="F58" s="62">
        <v>0.26064382139148495</v>
      </c>
      <c r="G58" s="62">
        <v>0.17653167185877466</v>
      </c>
      <c r="H58" s="62">
        <v>0.22118380062305287</v>
      </c>
    </row>
    <row r="59" spans="2:8" ht="20.100000000000001" customHeight="1" thickBot="1" x14ac:dyDescent="0.25">
      <c r="B59" s="4" t="s">
        <v>244</v>
      </c>
      <c r="C59" s="62">
        <v>4.9668874172185433E-3</v>
      </c>
      <c r="D59" s="62">
        <v>0.23730684326710816</v>
      </c>
      <c r="E59" s="62">
        <v>1.2693156732891833E-2</v>
      </c>
      <c r="F59" s="62">
        <v>0.41335540838852097</v>
      </c>
      <c r="G59" s="62">
        <v>0.28532008830022076</v>
      </c>
      <c r="H59" s="62">
        <v>4.635761589403975E-2</v>
      </c>
    </row>
    <row r="60" spans="2:8" ht="20.100000000000001" customHeight="1" thickBot="1" x14ac:dyDescent="0.25">
      <c r="B60" s="4" t="s">
        <v>245</v>
      </c>
      <c r="C60" s="62">
        <v>1.0821309655937847E-2</v>
      </c>
      <c r="D60" s="62">
        <v>0.18729189789123196</v>
      </c>
      <c r="E60" s="62">
        <v>2.2475027746947835E-2</v>
      </c>
      <c r="F60" s="62">
        <v>0.39511653718091011</v>
      </c>
      <c r="G60" s="62">
        <v>0.2369589345172031</v>
      </c>
      <c r="H60" s="62">
        <v>0.14733629300776904</v>
      </c>
    </row>
    <row r="61" spans="2:8" ht="20.100000000000001" customHeight="1" thickBot="1" x14ac:dyDescent="0.25">
      <c r="B61" s="4" t="s">
        <v>246</v>
      </c>
      <c r="C61" s="62">
        <v>0</v>
      </c>
      <c r="D61" s="62">
        <v>0.24112734864300625</v>
      </c>
      <c r="E61" s="62">
        <v>1.0438413361169101E-3</v>
      </c>
      <c r="F61" s="62">
        <v>0.37473903966597077</v>
      </c>
      <c r="G61" s="62">
        <v>0.33402922755741127</v>
      </c>
      <c r="H61" s="62">
        <v>4.9060542797494833E-2</v>
      </c>
    </row>
    <row r="62" spans="2:8" ht="20.100000000000001" customHeight="1" thickBot="1" x14ac:dyDescent="0.25">
      <c r="B62" s="7" t="s">
        <v>22</v>
      </c>
      <c r="C62" s="46">
        <v>1.1733638093547331E-2</v>
      </c>
      <c r="D62" s="46">
        <v>0.15425157141985343</v>
      </c>
      <c r="E62" s="46">
        <v>2.262955545322911E-2</v>
      </c>
      <c r="F62" s="46">
        <v>0.39639724606243515</v>
      </c>
      <c r="G62" s="46">
        <v>0.19748018041508786</v>
      </c>
      <c r="H62" s="46">
        <v>0.21750780855584712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AP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1.25" customWidth="1"/>
    <col min="17" max="17" width="20.375" bestFit="1" customWidth="1"/>
    <col min="18" max="18" width="9.25" customWidth="1"/>
    <col min="19" max="19" width="14.75" customWidth="1"/>
  </cols>
  <sheetData>
    <row r="9" spans="2:42" ht="44.25" customHeight="1" thickBot="1" x14ac:dyDescent="0.25">
      <c r="C9" s="80" t="s">
        <v>51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42" ht="76.5" customHeight="1" thickBot="1" x14ac:dyDescent="0.25"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40</v>
      </c>
      <c r="I10" s="8" t="s">
        <v>41</v>
      </c>
      <c r="J10" s="8" t="s">
        <v>42</v>
      </c>
      <c r="K10" s="8" t="s">
        <v>43</v>
      </c>
      <c r="L10" s="8" t="s">
        <v>44</v>
      </c>
      <c r="M10" s="8" t="s">
        <v>45</v>
      </c>
      <c r="N10" s="8" t="s">
        <v>46</v>
      </c>
      <c r="O10" s="8" t="s">
        <v>47</v>
      </c>
      <c r="P10" s="8" t="s">
        <v>48</v>
      </c>
      <c r="Q10" s="8" t="s">
        <v>49</v>
      </c>
      <c r="R10" s="8" t="s">
        <v>50</v>
      </c>
    </row>
    <row r="11" spans="2:42" ht="20.100000000000001" customHeight="1" thickBot="1" x14ac:dyDescent="0.25">
      <c r="B11" s="3" t="s">
        <v>197</v>
      </c>
      <c r="C11" s="18">
        <v>5164</v>
      </c>
      <c r="D11" s="18">
        <v>1</v>
      </c>
      <c r="E11" s="18">
        <v>0</v>
      </c>
      <c r="F11" s="18">
        <v>1</v>
      </c>
      <c r="G11" s="18">
        <v>2549</v>
      </c>
      <c r="H11" s="18">
        <v>1269</v>
      </c>
      <c r="I11" s="18">
        <v>187</v>
      </c>
      <c r="J11" s="18">
        <v>52</v>
      </c>
      <c r="K11" s="18">
        <v>42</v>
      </c>
      <c r="L11" s="18">
        <v>196</v>
      </c>
      <c r="M11" s="18">
        <v>102</v>
      </c>
      <c r="N11" s="18">
        <v>67</v>
      </c>
      <c r="O11" s="18">
        <v>78</v>
      </c>
      <c r="P11" s="18">
        <v>206</v>
      </c>
      <c r="Q11" s="18">
        <v>367</v>
      </c>
      <c r="R11" s="18">
        <v>47</v>
      </c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8"/>
      <c r="AJ11" s="19"/>
      <c r="AK11" s="19"/>
      <c r="AL11" s="19"/>
      <c r="AM11" s="19"/>
      <c r="AN11" s="19"/>
      <c r="AO11" s="19"/>
      <c r="AP11" s="19"/>
    </row>
    <row r="12" spans="2:42" ht="20.100000000000001" customHeight="1" thickBot="1" x14ac:dyDescent="0.25">
      <c r="B12" s="4" t="s">
        <v>198</v>
      </c>
      <c r="C12" s="19">
        <v>7172</v>
      </c>
      <c r="D12" s="19">
        <v>2</v>
      </c>
      <c r="E12" s="19">
        <v>0</v>
      </c>
      <c r="F12" s="19">
        <v>0</v>
      </c>
      <c r="G12" s="19">
        <v>2697</v>
      </c>
      <c r="H12" s="19">
        <v>844</v>
      </c>
      <c r="I12" s="19">
        <v>154</v>
      </c>
      <c r="J12" s="19">
        <v>594</v>
      </c>
      <c r="K12" s="19">
        <v>61</v>
      </c>
      <c r="L12" s="19">
        <v>211</v>
      </c>
      <c r="M12" s="19">
        <v>10</v>
      </c>
      <c r="N12" s="19">
        <v>5</v>
      </c>
      <c r="O12" s="19">
        <v>32</v>
      </c>
      <c r="P12" s="19">
        <v>442</v>
      </c>
      <c r="Q12" s="19">
        <v>2015</v>
      </c>
      <c r="R12" s="19">
        <v>105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2:42" ht="20.100000000000001" customHeight="1" thickBot="1" x14ac:dyDescent="0.25">
      <c r="B13" s="4" t="s">
        <v>199</v>
      </c>
      <c r="C13" s="19">
        <v>3001</v>
      </c>
      <c r="D13" s="19">
        <v>0</v>
      </c>
      <c r="E13" s="19">
        <v>0</v>
      </c>
      <c r="F13" s="19">
        <v>0</v>
      </c>
      <c r="G13" s="19">
        <v>2167</v>
      </c>
      <c r="H13" s="19">
        <v>344</v>
      </c>
      <c r="I13" s="19">
        <v>12</v>
      </c>
      <c r="J13" s="19">
        <v>61</v>
      </c>
      <c r="K13" s="19">
        <v>19</v>
      </c>
      <c r="L13" s="19">
        <v>26</v>
      </c>
      <c r="M13" s="19">
        <v>9</v>
      </c>
      <c r="N13" s="19">
        <v>3</v>
      </c>
      <c r="O13" s="19">
        <v>3</v>
      </c>
      <c r="P13" s="19">
        <v>172</v>
      </c>
      <c r="Q13" s="19">
        <v>138</v>
      </c>
      <c r="R13" s="19">
        <v>47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2:42" ht="20.100000000000001" customHeight="1" thickBot="1" x14ac:dyDescent="0.25">
      <c r="B14" s="4" t="s">
        <v>200</v>
      </c>
      <c r="C14" s="19">
        <v>5304</v>
      </c>
      <c r="D14" s="19">
        <v>3</v>
      </c>
      <c r="E14" s="19">
        <v>0</v>
      </c>
      <c r="F14" s="19">
        <v>0</v>
      </c>
      <c r="G14" s="19">
        <v>3081</v>
      </c>
      <c r="H14" s="19">
        <v>383</v>
      </c>
      <c r="I14" s="19">
        <v>251</v>
      </c>
      <c r="J14" s="19">
        <v>324</v>
      </c>
      <c r="K14" s="19">
        <v>26</v>
      </c>
      <c r="L14" s="19">
        <v>22</v>
      </c>
      <c r="M14" s="19">
        <v>19</v>
      </c>
      <c r="N14" s="19">
        <v>3</v>
      </c>
      <c r="O14" s="19">
        <v>28</v>
      </c>
      <c r="P14" s="19">
        <v>448</v>
      </c>
      <c r="Q14" s="19">
        <v>301</v>
      </c>
      <c r="R14" s="19">
        <v>415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2:42" ht="20.100000000000001" customHeight="1" thickBot="1" x14ac:dyDescent="0.25">
      <c r="B15" s="4" t="s">
        <v>201</v>
      </c>
      <c r="C15" s="19">
        <v>2557</v>
      </c>
      <c r="D15" s="19">
        <v>0</v>
      </c>
      <c r="E15" s="19">
        <v>0</v>
      </c>
      <c r="F15" s="19">
        <v>0</v>
      </c>
      <c r="G15" s="19">
        <v>1223</v>
      </c>
      <c r="H15" s="19">
        <v>895</v>
      </c>
      <c r="I15" s="19">
        <v>76</v>
      </c>
      <c r="J15" s="19">
        <v>105</v>
      </c>
      <c r="K15" s="19">
        <v>1</v>
      </c>
      <c r="L15" s="19">
        <v>52</v>
      </c>
      <c r="M15" s="19">
        <v>99</v>
      </c>
      <c r="N15" s="19">
        <v>3</v>
      </c>
      <c r="O15" s="19">
        <v>2</v>
      </c>
      <c r="P15" s="19">
        <v>33</v>
      </c>
      <c r="Q15" s="19">
        <v>68</v>
      </c>
      <c r="R15" s="19">
        <v>0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2:42" ht="20.100000000000001" customHeight="1" thickBot="1" x14ac:dyDescent="0.25">
      <c r="B16" s="4" t="s">
        <v>202</v>
      </c>
      <c r="C16" s="19">
        <v>2511</v>
      </c>
      <c r="D16" s="19">
        <v>2</v>
      </c>
      <c r="E16" s="19">
        <v>0</v>
      </c>
      <c r="F16" s="19">
        <v>0</v>
      </c>
      <c r="G16" s="19">
        <v>1241</v>
      </c>
      <c r="H16" s="19">
        <v>346</v>
      </c>
      <c r="I16" s="19">
        <v>20</v>
      </c>
      <c r="J16" s="19">
        <v>84</v>
      </c>
      <c r="K16" s="19">
        <v>39</v>
      </c>
      <c r="L16" s="19">
        <v>38</v>
      </c>
      <c r="M16" s="19">
        <v>14</v>
      </c>
      <c r="N16" s="19">
        <v>5</v>
      </c>
      <c r="O16" s="19">
        <v>16</v>
      </c>
      <c r="P16" s="19">
        <v>219</v>
      </c>
      <c r="Q16" s="19">
        <v>303</v>
      </c>
      <c r="R16" s="19">
        <v>184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</row>
    <row r="17" spans="2:42" ht="20.100000000000001" customHeight="1" thickBot="1" x14ac:dyDescent="0.25">
      <c r="B17" s="4" t="s">
        <v>203</v>
      </c>
      <c r="C17" s="19">
        <v>10296</v>
      </c>
      <c r="D17" s="19">
        <v>6</v>
      </c>
      <c r="E17" s="19">
        <v>0</v>
      </c>
      <c r="F17" s="19">
        <v>0</v>
      </c>
      <c r="G17" s="19">
        <v>5523</v>
      </c>
      <c r="H17" s="19">
        <v>2247</v>
      </c>
      <c r="I17" s="19">
        <v>224</v>
      </c>
      <c r="J17" s="19">
        <v>262</v>
      </c>
      <c r="K17" s="19">
        <v>185</v>
      </c>
      <c r="L17" s="19">
        <v>163</v>
      </c>
      <c r="M17" s="19">
        <v>31</v>
      </c>
      <c r="N17" s="19">
        <v>6</v>
      </c>
      <c r="O17" s="19">
        <v>59</v>
      </c>
      <c r="P17" s="19">
        <v>382</v>
      </c>
      <c r="Q17" s="19">
        <v>1049</v>
      </c>
      <c r="R17" s="19">
        <v>159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2:42" ht="20.100000000000001" customHeight="1" thickBot="1" x14ac:dyDescent="0.25">
      <c r="B18" s="4" t="s">
        <v>204</v>
      </c>
      <c r="C18" s="19">
        <v>9268</v>
      </c>
      <c r="D18" s="19">
        <v>3</v>
      </c>
      <c r="E18" s="19">
        <v>0</v>
      </c>
      <c r="F18" s="19">
        <v>0</v>
      </c>
      <c r="G18" s="19">
        <v>4805</v>
      </c>
      <c r="H18" s="19">
        <v>1361</v>
      </c>
      <c r="I18" s="19">
        <v>440</v>
      </c>
      <c r="J18" s="19">
        <v>662</v>
      </c>
      <c r="K18" s="19">
        <v>148</v>
      </c>
      <c r="L18" s="19">
        <v>183</v>
      </c>
      <c r="M18" s="19">
        <v>94</v>
      </c>
      <c r="N18" s="19">
        <v>66</v>
      </c>
      <c r="O18" s="19">
        <v>27</v>
      </c>
      <c r="P18" s="19">
        <v>417</v>
      </c>
      <c r="Q18" s="19">
        <v>855</v>
      </c>
      <c r="R18" s="19">
        <v>207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2:42" ht="20.100000000000001" customHeight="1" thickBot="1" x14ac:dyDescent="0.25">
      <c r="B19" s="4" t="s">
        <v>205</v>
      </c>
      <c r="C19" s="19">
        <v>760</v>
      </c>
      <c r="D19" s="19">
        <v>0</v>
      </c>
      <c r="E19" s="19">
        <v>0</v>
      </c>
      <c r="F19" s="19">
        <v>0</v>
      </c>
      <c r="G19" s="19">
        <v>321</v>
      </c>
      <c r="H19" s="19">
        <v>181</v>
      </c>
      <c r="I19" s="19">
        <v>73</v>
      </c>
      <c r="J19" s="19">
        <v>20</v>
      </c>
      <c r="K19" s="19">
        <v>1</v>
      </c>
      <c r="L19" s="19">
        <v>11</v>
      </c>
      <c r="M19" s="19">
        <v>0</v>
      </c>
      <c r="N19" s="19">
        <v>4</v>
      </c>
      <c r="O19" s="19">
        <v>5</v>
      </c>
      <c r="P19" s="19">
        <v>49</v>
      </c>
      <c r="Q19" s="19">
        <v>69</v>
      </c>
      <c r="R19" s="19">
        <v>26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2:42" ht="20.100000000000001" customHeight="1" thickBot="1" x14ac:dyDescent="0.25">
      <c r="B20" s="4" t="s">
        <v>206</v>
      </c>
      <c r="C20" s="19">
        <v>283</v>
      </c>
      <c r="D20" s="19">
        <v>0</v>
      </c>
      <c r="E20" s="19">
        <v>0</v>
      </c>
      <c r="F20" s="19">
        <v>0</v>
      </c>
      <c r="G20" s="19">
        <v>89</v>
      </c>
      <c r="H20" s="19">
        <v>108</v>
      </c>
      <c r="I20" s="19">
        <v>44</v>
      </c>
      <c r="J20" s="19">
        <v>6</v>
      </c>
      <c r="K20" s="19">
        <v>0</v>
      </c>
      <c r="L20" s="19">
        <v>13</v>
      </c>
      <c r="M20" s="19">
        <v>0</v>
      </c>
      <c r="N20" s="19">
        <v>0</v>
      </c>
      <c r="O20" s="19">
        <v>1</v>
      </c>
      <c r="P20" s="19">
        <v>11</v>
      </c>
      <c r="Q20" s="19">
        <v>11</v>
      </c>
      <c r="R20" s="19">
        <v>0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2:42" ht="20.100000000000001" customHeight="1" thickBot="1" x14ac:dyDescent="0.25">
      <c r="B21" s="4" t="s">
        <v>207</v>
      </c>
      <c r="C21" s="19">
        <v>4261</v>
      </c>
      <c r="D21" s="19">
        <v>1</v>
      </c>
      <c r="E21" s="19">
        <v>0</v>
      </c>
      <c r="F21" s="19">
        <v>0</v>
      </c>
      <c r="G21" s="19">
        <v>1897</v>
      </c>
      <c r="H21" s="19">
        <v>522</v>
      </c>
      <c r="I21" s="19">
        <v>471</v>
      </c>
      <c r="J21" s="19">
        <v>250</v>
      </c>
      <c r="K21" s="19">
        <v>52</v>
      </c>
      <c r="L21" s="19">
        <v>90</v>
      </c>
      <c r="M21" s="19">
        <v>74</v>
      </c>
      <c r="N21" s="19">
        <v>46</v>
      </c>
      <c r="O21" s="19">
        <v>90</v>
      </c>
      <c r="P21" s="19">
        <v>432</v>
      </c>
      <c r="Q21" s="19">
        <v>298</v>
      </c>
      <c r="R21" s="19">
        <v>38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2:42" ht="20.100000000000001" customHeight="1" thickBot="1" x14ac:dyDescent="0.25">
      <c r="B22" s="4" t="s">
        <v>208</v>
      </c>
      <c r="C22" s="19">
        <v>4237</v>
      </c>
      <c r="D22" s="19">
        <v>2</v>
      </c>
      <c r="E22" s="19">
        <v>0</v>
      </c>
      <c r="F22" s="19">
        <v>0</v>
      </c>
      <c r="G22" s="19">
        <v>1859</v>
      </c>
      <c r="H22" s="19">
        <v>462</v>
      </c>
      <c r="I22" s="19">
        <v>37</v>
      </c>
      <c r="J22" s="19">
        <v>272</v>
      </c>
      <c r="K22" s="19">
        <v>96</v>
      </c>
      <c r="L22" s="19">
        <v>51</v>
      </c>
      <c r="M22" s="19">
        <v>8</v>
      </c>
      <c r="N22" s="19">
        <v>2</v>
      </c>
      <c r="O22" s="19">
        <v>303</v>
      </c>
      <c r="P22" s="19">
        <v>450</v>
      </c>
      <c r="Q22" s="19">
        <v>611</v>
      </c>
      <c r="R22" s="19">
        <v>84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2:42" ht="20.100000000000001" customHeight="1" thickBot="1" x14ac:dyDescent="0.25">
      <c r="B23" s="4" t="s">
        <v>209</v>
      </c>
      <c r="C23" s="19">
        <v>8573</v>
      </c>
      <c r="D23" s="19">
        <v>1</v>
      </c>
      <c r="E23" s="19">
        <v>0</v>
      </c>
      <c r="F23" s="19">
        <v>0</v>
      </c>
      <c r="G23" s="19">
        <v>3752</v>
      </c>
      <c r="H23" s="19">
        <v>1534</v>
      </c>
      <c r="I23" s="19">
        <v>498</v>
      </c>
      <c r="J23" s="19">
        <v>432</v>
      </c>
      <c r="K23" s="19">
        <v>249</v>
      </c>
      <c r="L23" s="19">
        <v>259</v>
      </c>
      <c r="M23" s="19">
        <v>142</v>
      </c>
      <c r="N23" s="19">
        <v>55</v>
      </c>
      <c r="O23" s="19">
        <v>259</v>
      </c>
      <c r="P23" s="19">
        <v>534</v>
      </c>
      <c r="Q23" s="19">
        <v>563</v>
      </c>
      <c r="R23" s="19">
        <v>295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2:42" ht="20.100000000000001" customHeight="1" thickBot="1" x14ac:dyDescent="0.25">
      <c r="B24" s="4" t="s">
        <v>210</v>
      </c>
      <c r="C24" s="19">
        <v>6556</v>
      </c>
      <c r="D24" s="19">
        <v>3</v>
      </c>
      <c r="E24" s="19">
        <v>0</v>
      </c>
      <c r="F24" s="19">
        <v>0</v>
      </c>
      <c r="G24" s="19">
        <v>3009</v>
      </c>
      <c r="H24" s="19">
        <v>997</v>
      </c>
      <c r="I24" s="19">
        <v>113</v>
      </c>
      <c r="J24" s="19">
        <v>575</v>
      </c>
      <c r="K24" s="19">
        <v>93</v>
      </c>
      <c r="L24" s="19">
        <v>244</v>
      </c>
      <c r="M24" s="19">
        <v>49</v>
      </c>
      <c r="N24" s="19">
        <v>123</v>
      </c>
      <c r="O24" s="19">
        <v>33</v>
      </c>
      <c r="P24" s="19">
        <v>816</v>
      </c>
      <c r="Q24" s="19">
        <v>310</v>
      </c>
      <c r="R24" s="19">
        <v>191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2:42" ht="20.100000000000001" customHeight="1" thickBot="1" x14ac:dyDescent="0.25">
      <c r="B25" s="4" t="s">
        <v>211</v>
      </c>
      <c r="C25" s="19">
        <v>5607</v>
      </c>
      <c r="D25" s="19">
        <v>2</v>
      </c>
      <c r="E25" s="19">
        <v>0</v>
      </c>
      <c r="F25" s="19">
        <v>0</v>
      </c>
      <c r="G25" s="19">
        <v>3543</v>
      </c>
      <c r="H25" s="19">
        <v>744</v>
      </c>
      <c r="I25" s="19">
        <v>236</v>
      </c>
      <c r="J25" s="19">
        <v>199</v>
      </c>
      <c r="K25" s="19">
        <v>17</v>
      </c>
      <c r="L25" s="19">
        <v>217</v>
      </c>
      <c r="M25" s="19">
        <v>10</v>
      </c>
      <c r="N25" s="19">
        <v>6</v>
      </c>
      <c r="O25" s="19">
        <v>32</v>
      </c>
      <c r="P25" s="19">
        <v>250</v>
      </c>
      <c r="Q25" s="19">
        <v>223</v>
      </c>
      <c r="R25" s="19">
        <v>128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2:42" ht="20.100000000000001" customHeight="1" thickBot="1" x14ac:dyDescent="0.25">
      <c r="B26" s="5" t="s">
        <v>212</v>
      </c>
      <c r="C26" s="27">
        <v>2611</v>
      </c>
      <c r="D26" s="27">
        <v>0</v>
      </c>
      <c r="E26" s="27">
        <v>0</v>
      </c>
      <c r="F26" s="27">
        <v>0</v>
      </c>
      <c r="G26" s="27">
        <v>1335</v>
      </c>
      <c r="H26" s="27">
        <v>761</v>
      </c>
      <c r="I26" s="27">
        <v>0</v>
      </c>
      <c r="J26" s="27">
        <v>61</v>
      </c>
      <c r="K26" s="27">
        <v>8</v>
      </c>
      <c r="L26" s="27">
        <v>9</v>
      </c>
      <c r="M26" s="27">
        <v>6</v>
      </c>
      <c r="N26" s="27">
        <v>11</v>
      </c>
      <c r="O26" s="27">
        <v>0</v>
      </c>
      <c r="P26" s="27">
        <v>321</v>
      </c>
      <c r="Q26" s="27">
        <v>94</v>
      </c>
      <c r="R26" s="27">
        <v>5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spans="2:42" ht="20.100000000000001" customHeight="1" thickBot="1" x14ac:dyDescent="0.25">
      <c r="B27" s="6" t="s">
        <v>213</v>
      </c>
      <c r="C27" s="29">
        <v>509</v>
      </c>
      <c r="D27" s="29">
        <v>0</v>
      </c>
      <c r="E27" s="29">
        <v>0</v>
      </c>
      <c r="F27" s="29">
        <v>0</v>
      </c>
      <c r="G27" s="29">
        <v>230</v>
      </c>
      <c r="H27" s="29">
        <v>128</v>
      </c>
      <c r="I27" s="29">
        <v>5</v>
      </c>
      <c r="J27" s="29">
        <v>14</v>
      </c>
      <c r="K27" s="29">
        <v>2</v>
      </c>
      <c r="L27" s="29">
        <v>0</v>
      </c>
      <c r="M27" s="29">
        <v>1</v>
      </c>
      <c r="N27" s="29">
        <v>0</v>
      </c>
      <c r="O27" s="29">
        <v>2</v>
      </c>
      <c r="P27" s="29">
        <v>27</v>
      </c>
      <c r="Q27" s="29">
        <v>47</v>
      </c>
      <c r="R27" s="29">
        <v>53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2:42" ht="20.100000000000001" customHeight="1" thickBot="1" x14ac:dyDescent="0.25">
      <c r="B28" s="4" t="s">
        <v>214</v>
      </c>
      <c r="C28" s="29">
        <v>1427</v>
      </c>
      <c r="D28" s="29">
        <v>1</v>
      </c>
      <c r="E28" s="29">
        <v>0</v>
      </c>
      <c r="F28" s="29">
        <v>0</v>
      </c>
      <c r="G28" s="29">
        <v>765</v>
      </c>
      <c r="H28" s="29">
        <v>170</v>
      </c>
      <c r="I28" s="29">
        <v>100</v>
      </c>
      <c r="J28" s="29">
        <v>23</v>
      </c>
      <c r="K28" s="29">
        <v>5</v>
      </c>
      <c r="L28" s="29">
        <v>1</v>
      </c>
      <c r="M28" s="29">
        <v>8</v>
      </c>
      <c r="N28" s="29">
        <v>105</v>
      </c>
      <c r="O28" s="29">
        <v>2</v>
      </c>
      <c r="P28" s="29">
        <v>67</v>
      </c>
      <c r="Q28" s="29">
        <v>129</v>
      </c>
      <c r="R28" s="29">
        <v>51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2:42" ht="20.100000000000001" customHeight="1" thickBot="1" x14ac:dyDescent="0.25">
      <c r="B29" s="4" t="s">
        <v>215</v>
      </c>
      <c r="C29" s="28">
        <v>1529</v>
      </c>
      <c r="D29" s="28">
        <v>0</v>
      </c>
      <c r="E29" s="28">
        <v>0</v>
      </c>
      <c r="F29" s="28">
        <v>0</v>
      </c>
      <c r="G29" s="28">
        <v>553</v>
      </c>
      <c r="H29" s="28">
        <v>327</v>
      </c>
      <c r="I29" s="28">
        <v>95</v>
      </c>
      <c r="J29" s="28">
        <v>92</v>
      </c>
      <c r="K29" s="28">
        <v>45</v>
      </c>
      <c r="L29" s="28">
        <v>20</v>
      </c>
      <c r="M29" s="28">
        <v>20</v>
      </c>
      <c r="N29" s="28">
        <v>0</v>
      </c>
      <c r="O29" s="28">
        <v>19</v>
      </c>
      <c r="P29" s="28">
        <v>121</v>
      </c>
      <c r="Q29" s="28">
        <v>204</v>
      </c>
      <c r="R29" s="28">
        <v>33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</row>
    <row r="30" spans="2:42" ht="20.100000000000001" customHeight="1" thickBot="1" x14ac:dyDescent="0.25">
      <c r="B30" s="4" t="s">
        <v>216</v>
      </c>
      <c r="C30" s="19">
        <v>393</v>
      </c>
      <c r="D30" s="19">
        <v>0</v>
      </c>
      <c r="E30" s="19">
        <v>0</v>
      </c>
      <c r="F30" s="19">
        <v>0</v>
      </c>
      <c r="G30" s="19">
        <v>238</v>
      </c>
      <c r="H30" s="19">
        <v>98</v>
      </c>
      <c r="I30" s="19">
        <v>34</v>
      </c>
      <c r="J30" s="19">
        <v>13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4</v>
      </c>
      <c r="Q30" s="19">
        <v>2</v>
      </c>
      <c r="R30" s="19">
        <v>4</v>
      </c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</row>
    <row r="31" spans="2:42" ht="20.100000000000001" customHeight="1" thickBot="1" x14ac:dyDescent="0.25">
      <c r="B31" s="4" t="s">
        <v>217</v>
      </c>
      <c r="C31" s="19">
        <v>551</v>
      </c>
      <c r="D31" s="19">
        <v>0</v>
      </c>
      <c r="E31" s="19">
        <v>0</v>
      </c>
      <c r="F31" s="19">
        <v>0</v>
      </c>
      <c r="G31" s="19">
        <v>418</v>
      </c>
      <c r="H31" s="19">
        <v>33</v>
      </c>
      <c r="I31" s="19">
        <v>3</v>
      </c>
      <c r="J31" s="19">
        <v>42</v>
      </c>
      <c r="K31" s="19">
        <v>2</v>
      </c>
      <c r="L31" s="19">
        <v>0</v>
      </c>
      <c r="M31" s="19">
        <v>0</v>
      </c>
      <c r="N31" s="19">
        <v>1</v>
      </c>
      <c r="O31" s="19">
        <v>1</v>
      </c>
      <c r="P31" s="19">
        <v>11</v>
      </c>
      <c r="Q31" s="19">
        <v>28</v>
      </c>
      <c r="R31" s="19">
        <v>12</v>
      </c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</row>
    <row r="32" spans="2:42" ht="20.100000000000001" customHeight="1" thickBot="1" x14ac:dyDescent="0.25">
      <c r="B32" s="4" t="s">
        <v>218</v>
      </c>
      <c r="C32" s="19">
        <v>434</v>
      </c>
      <c r="D32" s="19">
        <v>1</v>
      </c>
      <c r="E32" s="19">
        <v>0</v>
      </c>
      <c r="F32" s="19">
        <v>0</v>
      </c>
      <c r="G32" s="19">
        <v>185</v>
      </c>
      <c r="H32" s="19">
        <v>222</v>
      </c>
      <c r="I32" s="19">
        <v>10</v>
      </c>
      <c r="J32" s="19">
        <v>1</v>
      </c>
      <c r="K32" s="19">
        <v>6</v>
      </c>
      <c r="L32" s="19">
        <v>0</v>
      </c>
      <c r="M32" s="19">
        <v>0</v>
      </c>
      <c r="N32" s="19">
        <v>0</v>
      </c>
      <c r="O32" s="19">
        <v>0</v>
      </c>
      <c r="P32" s="19">
        <v>2</v>
      </c>
      <c r="Q32" s="19">
        <v>4</v>
      </c>
      <c r="R32" s="19">
        <v>3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2:42" ht="20.100000000000001" customHeight="1" thickBot="1" x14ac:dyDescent="0.25">
      <c r="B33" s="4" t="s">
        <v>219</v>
      </c>
      <c r="C33" s="19">
        <v>259</v>
      </c>
      <c r="D33" s="19">
        <v>0</v>
      </c>
      <c r="E33" s="19">
        <v>0</v>
      </c>
      <c r="F33" s="19">
        <v>0</v>
      </c>
      <c r="G33" s="19">
        <v>116</v>
      </c>
      <c r="H33" s="19">
        <v>66</v>
      </c>
      <c r="I33" s="19">
        <v>0</v>
      </c>
      <c r="J33" s="19">
        <v>19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29</v>
      </c>
      <c r="Q33" s="19">
        <v>27</v>
      </c>
      <c r="R33" s="19">
        <v>2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2:42" ht="20.100000000000001" customHeight="1" thickBot="1" x14ac:dyDescent="0.25">
      <c r="B34" s="4" t="s">
        <v>220</v>
      </c>
      <c r="C34" s="19">
        <v>1520</v>
      </c>
      <c r="D34" s="19">
        <v>0</v>
      </c>
      <c r="E34" s="19">
        <v>0</v>
      </c>
      <c r="F34" s="19">
        <v>0</v>
      </c>
      <c r="G34" s="19">
        <v>716</v>
      </c>
      <c r="H34" s="19">
        <v>251</v>
      </c>
      <c r="I34" s="19">
        <v>8</v>
      </c>
      <c r="J34" s="19">
        <v>22</v>
      </c>
      <c r="K34" s="19">
        <v>42</v>
      </c>
      <c r="L34" s="19">
        <v>17</v>
      </c>
      <c r="M34" s="19">
        <v>0</v>
      </c>
      <c r="N34" s="19">
        <v>9</v>
      </c>
      <c r="O34" s="19">
        <v>57</v>
      </c>
      <c r="P34" s="19">
        <v>244</v>
      </c>
      <c r="Q34" s="19">
        <v>154</v>
      </c>
      <c r="R34" s="19">
        <v>0</v>
      </c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2:42" ht="20.100000000000001" customHeight="1" thickBot="1" x14ac:dyDescent="0.25">
      <c r="B35" s="4" t="s">
        <v>221</v>
      </c>
      <c r="C35" s="19">
        <v>449</v>
      </c>
      <c r="D35" s="19">
        <v>0</v>
      </c>
      <c r="E35" s="19">
        <v>0</v>
      </c>
      <c r="F35" s="19">
        <v>0</v>
      </c>
      <c r="G35" s="19">
        <v>94</v>
      </c>
      <c r="H35" s="19">
        <v>203</v>
      </c>
      <c r="I35" s="19">
        <v>17</v>
      </c>
      <c r="J35" s="19">
        <v>11</v>
      </c>
      <c r="K35" s="19">
        <v>4</v>
      </c>
      <c r="L35" s="19">
        <v>3</v>
      </c>
      <c r="M35" s="19">
        <v>0</v>
      </c>
      <c r="N35" s="19">
        <v>0</v>
      </c>
      <c r="O35" s="19">
        <v>0</v>
      </c>
      <c r="P35" s="19">
        <v>2</v>
      </c>
      <c r="Q35" s="19">
        <v>66</v>
      </c>
      <c r="R35" s="19">
        <v>49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2:42" ht="20.100000000000001" customHeight="1" thickBot="1" x14ac:dyDescent="0.25">
      <c r="B36" s="4" t="s">
        <v>222</v>
      </c>
      <c r="C36" s="19">
        <v>1343</v>
      </c>
      <c r="D36" s="19">
        <v>0</v>
      </c>
      <c r="E36" s="19">
        <v>0</v>
      </c>
      <c r="F36" s="19">
        <v>0</v>
      </c>
      <c r="G36" s="19">
        <v>464</v>
      </c>
      <c r="H36" s="19">
        <v>393</v>
      </c>
      <c r="I36" s="19">
        <v>94</v>
      </c>
      <c r="J36" s="19">
        <v>26</v>
      </c>
      <c r="K36" s="19">
        <v>16</v>
      </c>
      <c r="L36" s="19">
        <v>0</v>
      </c>
      <c r="M36" s="19">
        <v>0</v>
      </c>
      <c r="N36" s="19">
        <v>1</v>
      </c>
      <c r="O36" s="19">
        <v>22</v>
      </c>
      <c r="P36" s="19">
        <v>39</v>
      </c>
      <c r="Q36" s="19">
        <v>248</v>
      </c>
      <c r="R36" s="19">
        <v>40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2:42" ht="20.100000000000001" customHeight="1" thickBot="1" x14ac:dyDescent="0.25">
      <c r="B37" s="4" t="s">
        <v>223</v>
      </c>
      <c r="C37" s="19">
        <v>2322</v>
      </c>
      <c r="D37" s="19">
        <v>0</v>
      </c>
      <c r="E37" s="19">
        <v>0</v>
      </c>
      <c r="F37" s="19">
        <v>0</v>
      </c>
      <c r="G37" s="19">
        <v>1126</v>
      </c>
      <c r="H37" s="19">
        <v>468</v>
      </c>
      <c r="I37" s="19">
        <v>63</v>
      </c>
      <c r="J37" s="19">
        <v>96</v>
      </c>
      <c r="K37" s="19">
        <v>31</v>
      </c>
      <c r="L37" s="19">
        <v>43</v>
      </c>
      <c r="M37" s="19">
        <v>7</v>
      </c>
      <c r="N37" s="19">
        <v>13</v>
      </c>
      <c r="O37" s="19">
        <v>6</v>
      </c>
      <c r="P37" s="19">
        <v>188</v>
      </c>
      <c r="Q37" s="19">
        <v>233</v>
      </c>
      <c r="R37" s="19">
        <v>48</v>
      </c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2:42" ht="20.100000000000001" customHeight="1" thickBot="1" x14ac:dyDescent="0.25">
      <c r="B38" s="4" t="s">
        <v>224</v>
      </c>
      <c r="C38" s="19">
        <v>782</v>
      </c>
      <c r="D38" s="19">
        <v>0</v>
      </c>
      <c r="E38" s="19">
        <v>0</v>
      </c>
      <c r="F38" s="19">
        <v>0</v>
      </c>
      <c r="G38" s="19">
        <v>406</v>
      </c>
      <c r="H38" s="19">
        <v>154</v>
      </c>
      <c r="I38" s="19">
        <v>35</v>
      </c>
      <c r="J38" s="19">
        <v>9</v>
      </c>
      <c r="K38" s="19">
        <v>6</v>
      </c>
      <c r="L38" s="19">
        <v>3</v>
      </c>
      <c r="M38" s="19">
        <v>0</v>
      </c>
      <c r="N38" s="19">
        <v>2</v>
      </c>
      <c r="O38" s="19">
        <v>5</v>
      </c>
      <c r="P38" s="19">
        <v>41</v>
      </c>
      <c r="Q38" s="19">
        <v>112</v>
      </c>
      <c r="R38" s="19">
        <v>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2:42" ht="20.100000000000001" customHeight="1" thickBot="1" x14ac:dyDescent="0.25">
      <c r="B39" s="4" t="s">
        <v>225</v>
      </c>
      <c r="C39" s="19">
        <v>879</v>
      </c>
      <c r="D39" s="19">
        <v>0</v>
      </c>
      <c r="E39" s="19">
        <v>0</v>
      </c>
      <c r="F39" s="19">
        <v>0</v>
      </c>
      <c r="G39" s="19">
        <v>461</v>
      </c>
      <c r="H39" s="19">
        <v>254</v>
      </c>
      <c r="I39" s="19">
        <v>5</v>
      </c>
      <c r="J39" s="19">
        <v>10</v>
      </c>
      <c r="K39" s="19">
        <v>3</v>
      </c>
      <c r="L39" s="19">
        <v>12</v>
      </c>
      <c r="M39" s="19">
        <v>0</v>
      </c>
      <c r="N39" s="19">
        <v>20</v>
      </c>
      <c r="O39" s="19">
        <v>1</v>
      </c>
      <c r="P39" s="19">
        <v>37</v>
      </c>
      <c r="Q39" s="19">
        <v>64</v>
      </c>
      <c r="R39" s="19">
        <v>12</v>
      </c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spans="2:42" ht="20.100000000000001" customHeight="1" thickBot="1" x14ac:dyDescent="0.25">
      <c r="B40" s="4" t="s">
        <v>226</v>
      </c>
      <c r="C40" s="19">
        <v>3131</v>
      </c>
      <c r="D40" s="19">
        <v>1</v>
      </c>
      <c r="E40" s="19">
        <v>0</v>
      </c>
      <c r="F40" s="19">
        <v>0</v>
      </c>
      <c r="G40" s="19">
        <v>914</v>
      </c>
      <c r="H40" s="19">
        <v>1050</v>
      </c>
      <c r="I40" s="19">
        <v>146</v>
      </c>
      <c r="J40" s="19">
        <v>142</v>
      </c>
      <c r="K40" s="19">
        <v>27</v>
      </c>
      <c r="L40" s="19">
        <v>17</v>
      </c>
      <c r="M40" s="19">
        <v>2</v>
      </c>
      <c r="N40" s="19">
        <v>17</v>
      </c>
      <c r="O40" s="19">
        <v>7</v>
      </c>
      <c r="P40" s="19">
        <v>160</v>
      </c>
      <c r="Q40" s="19">
        <v>476</v>
      </c>
      <c r="R40" s="19">
        <v>172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spans="2:42" ht="20.100000000000001" customHeight="1" thickBot="1" x14ac:dyDescent="0.25">
      <c r="B41" s="4" t="s">
        <v>227</v>
      </c>
      <c r="C41" s="19">
        <v>24766</v>
      </c>
      <c r="D41" s="19">
        <v>21</v>
      </c>
      <c r="E41" s="19">
        <v>0</v>
      </c>
      <c r="F41" s="19">
        <v>0</v>
      </c>
      <c r="G41" s="19">
        <v>11029</v>
      </c>
      <c r="H41" s="19">
        <v>3090</v>
      </c>
      <c r="I41" s="19">
        <v>2040</v>
      </c>
      <c r="J41" s="19">
        <v>2113</v>
      </c>
      <c r="K41" s="19">
        <v>906</v>
      </c>
      <c r="L41" s="19">
        <v>397</v>
      </c>
      <c r="M41" s="19">
        <v>244</v>
      </c>
      <c r="N41" s="19">
        <v>328</v>
      </c>
      <c r="O41" s="19">
        <v>134</v>
      </c>
      <c r="P41" s="19">
        <v>1429</v>
      </c>
      <c r="Q41" s="19">
        <v>1858</v>
      </c>
      <c r="R41" s="19">
        <v>1177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</row>
    <row r="42" spans="2:42" ht="20.100000000000001" customHeight="1" thickBot="1" x14ac:dyDescent="0.25">
      <c r="B42" s="4" t="s">
        <v>228</v>
      </c>
      <c r="C42" s="19">
        <v>3162</v>
      </c>
      <c r="D42" s="19">
        <v>0</v>
      </c>
      <c r="E42" s="19">
        <v>0</v>
      </c>
      <c r="F42" s="19">
        <v>0</v>
      </c>
      <c r="G42" s="19">
        <v>1553</v>
      </c>
      <c r="H42" s="19">
        <v>536</v>
      </c>
      <c r="I42" s="19">
        <v>338</v>
      </c>
      <c r="J42" s="19">
        <v>85</v>
      </c>
      <c r="K42" s="19">
        <v>37</v>
      </c>
      <c r="L42" s="19">
        <v>4</v>
      </c>
      <c r="M42" s="19">
        <v>0</v>
      </c>
      <c r="N42" s="19">
        <v>1</v>
      </c>
      <c r="O42" s="19">
        <v>47</v>
      </c>
      <c r="P42" s="19">
        <v>170</v>
      </c>
      <c r="Q42" s="19">
        <v>250</v>
      </c>
      <c r="R42" s="19">
        <v>141</v>
      </c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</row>
    <row r="43" spans="2:42" ht="20.100000000000001" customHeight="1" thickBot="1" x14ac:dyDescent="0.25">
      <c r="B43" s="4" t="s">
        <v>229</v>
      </c>
      <c r="C43" s="19">
        <v>2342</v>
      </c>
      <c r="D43" s="19">
        <v>2</v>
      </c>
      <c r="E43" s="19">
        <v>0</v>
      </c>
      <c r="F43" s="19">
        <v>0</v>
      </c>
      <c r="G43" s="19">
        <v>1016</v>
      </c>
      <c r="H43" s="19">
        <v>552</v>
      </c>
      <c r="I43" s="19">
        <v>104</v>
      </c>
      <c r="J43" s="19">
        <v>47</v>
      </c>
      <c r="K43" s="19">
        <v>69</v>
      </c>
      <c r="L43" s="19">
        <v>23</v>
      </c>
      <c r="M43" s="19">
        <v>3</v>
      </c>
      <c r="N43" s="19">
        <v>23</v>
      </c>
      <c r="O43" s="19">
        <v>21</v>
      </c>
      <c r="P43" s="19">
        <v>237</v>
      </c>
      <c r="Q43" s="19">
        <v>196</v>
      </c>
      <c r="R43" s="19">
        <v>49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spans="2:42" ht="20.100000000000001" customHeight="1" thickBot="1" x14ac:dyDescent="0.25">
      <c r="B44" s="4" t="s">
        <v>230</v>
      </c>
      <c r="C44" s="19">
        <v>3868</v>
      </c>
      <c r="D44" s="19">
        <v>5</v>
      </c>
      <c r="E44" s="19">
        <v>0</v>
      </c>
      <c r="F44" s="19">
        <v>0</v>
      </c>
      <c r="G44" s="19">
        <v>2269</v>
      </c>
      <c r="H44" s="19">
        <v>383</v>
      </c>
      <c r="I44" s="19">
        <v>246</v>
      </c>
      <c r="J44" s="19">
        <v>149</v>
      </c>
      <c r="K44" s="19">
        <v>86</v>
      </c>
      <c r="L44" s="19">
        <v>102</v>
      </c>
      <c r="M44" s="19">
        <v>37</v>
      </c>
      <c r="N44" s="19">
        <v>18</v>
      </c>
      <c r="O44" s="19">
        <v>15</v>
      </c>
      <c r="P44" s="19">
        <v>287</v>
      </c>
      <c r="Q44" s="19">
        <v>193</v>
      </c>
      <c r="R44" s="19">
        <v>78</v>
      </c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2:42" ht="20.100000000000001" customHeight="1" thickBot="1" x14ac:dyDescent="0.25">
      <c r="B45" s="4" t="s">
        <v>231</v>
      </c>
      <c r="C45" s="19">
        <v>12342</v>
      </c>
      <c r="D45" s="19">
        <v>3</v>
      </c>
      <c r="E45" s="19">
        <v>0</v>
      </c>
      <c r="F45" s="19">
        <v>1</v>
      </c>
      <c r="G45" s="19">
        <v>6156</v>
      </c>
      <c r="H45" s="19">
        <v>1944</v>
      </c>
      <c r="I45" s="19">
        <v>934</v>
      </c>
      <c r="J45" s="19">
        <v>410</v>
      </c>
      <c r="K45" s="19">
        <v>400</v>
      </c>
      <c r="L45" s="19">
        <v>278</v>
      </c>
      <c r="M45" s="19">
        <v>68</v>
      </c>
      <c r="N45" s="19">
        <v>59</v>
      </c>
      <c r="O45" s="19">
        <v>68</v>
      </c>
      <c r="P45" s="19">
        <v>880</v>
      </c>
      <c r="Q45" s="19">
        <v>828</v>
      </c>
      <c r="R45" s="19">
        <v>313</v>
      </c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2:42" ht="20.100000000000001" customHeight="1" thickBot="1" x14ac:dyDescent="0.25">
      <c r="B46" s="4" t="s">
        <v>232</v>
      </c>
      <c r="C46" s="19">
        <v>3401</v>
      </c>
      <c r="D46" s="19">
        <v>0</v>
      </c>
      <c r="E46" s="19">
        <v>0</v>
      </c>
      <c r="F46" s="19">
        <v>0</v>
      </c>
      <c r="G46" s="19">
        <v>1754</v>
      </c>
      <c r="H46" s="19">
        <v>929</v>
      </c>
      <c r="I46" s="19">
        <v>106</v>
      </c>
      <c r="J46" s="19">
        <v>80</v>
      </c>
      <c r="K46" s="19">
        <v>16</v>
      </c>
      <c r="L46" s="19">
        <v>12</v>
      </c>
      <c r="M46" s="19">
        <v>1</v>
      </c>
      <c r="N46" s="19">
        <v>1</v>
      </c>
      <c r="O46" s="19">
        <v>5</v>
      </c>
      <c r="P46" s="19">
        <v>307</v>
      </c>
      <c r="Q46" s="19">
        <v>166</v>
      </c>
      <c r="R46" s="19">
        <v>24</v>
      </c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2:42" ht="20.100000000000001" customHeight="1" thickBot="1" x14ac:dyDescent="0.25">
      <c r="B47" s="4" t="s">
        <v>233</v>
      </c>
      <c r="C47" s="19">
        <v>15627</v>
      </c>
      <c r="D47" s="19">
        <v>3</v>
      </c>
      <c r="E47" s="19">
        <v>0</v>
      </c>
      <c r="F47" s="19">
        <v>0</v>
      </c>
      <c r="G47" s="19">
        <v>7934</v>
      </c>
      <c r="H47" s="19">
        <v>2738</v>
      </c>
      <c r="I47" s="19">
        <v>905</v>
      </c>
      <c r="J47" s="19">
        <v>601</v>
      </c>
      <c r="K47" s="19">
        <v>243</v>
      </c>
      <c r="L47" s="19">
        <v>70</v>
      </c>
      <c r="M47" s="19">
        <v>25</v>
      </c>
      <c r="N47" s="19">
        <v>12</v>
      </c>
      <c r="O47" s="19">
        <v>105</v>
      </c>
      <c r="P47" s="19">
        <v>983</v>
      </c>
      <c r="Q47" s="19">
        <v>1639</v>
      </c>
      <c r="R47" s="19">
        <v>369</v>
      </c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2:42" ht="20.100000000000001" customHeight="1" thickBot="1" x14ac:dyDescent="0.25">
      <c r="B48" s="4" t="s">
        <v>234</v>
      </c>
      <c r="C48" s="19">
        <v>2133</v>
      </c>
      <c r="D48" s="19">
        <v>2</v>
      </c>
      <c r="E48" s="19">
        <v>0</v>
      </c>
      <c r="F48" s="19">
        <v>0</v>
      </c>
      <c r="G48" s="19">
        <v>740</v>
      </c>
      <c r="H48" s="19">
        <v>625</v>
      </c>
      <c r="I48" s="19">
        <v>181</v>
      </c>
      <c r="J48" s="19">
        <v>99</v>
      </c>
      <c r="K48" s="19">
        <v>14</v>
      </c>
      <c r="L48" s="19">
        <v>35</v>
      </c>
      <c r="M48" s="19">
        <v>13</v>
      </c>
      <c r="N48" s="19">
        <v>20</v>
      </c>
      <c r="O48" s="19">
        <v>19</v>
      </c>
      <c r="P48" s="19">
        <v>163</v>
      </c>
      <c r="Q48" s="19">
        <v>177</v>
      </c>
      <c r="R48" s="19">
        <v>45</v>
      </c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2:42" ht="20.100000000000001" customHeight="1" thickBot="1" x14ac:dyDescent="0.25">
      <c r="B49" s="4" t="s">
        <v>235</v>
      </c>
      <c r="C49" s="19">
        <v>1640</v>
      </c>
      <c r="D49" s="19">
        <v>1</v>
      </c>
      <c r="E49" s="19">
        <v>0</v>
      </c>
      <c r="F49" s="19">
        <v>0</v>
      </c>
      <c r="G49" s="19">
        <v>585</v>
      </c>
      <c r="H49" s="19">
        <v>360</v>
      </c>
      <c r="I49" s="19">
        <v>261</v>
      </c>
      <c r="J49" s="19">
        <v>22</v>
      </c>
      <c r="K49" s="19">
        <v>45</v>
      </c>
      <c r="L49" s="19">
        <v>15</v>
      </c>
      <c r="M49" s="19">
        <v>11</v>
      </c>
      <c r="N49" s="19">
        <v>10</v>
      </c>
      <c r="O49" s="19">
        <v>40</v>
      </c>
      <c r="P49" s="19">
        <v>130</v>
      </c>
      <c r="Q49" s="19">
        <v>160</v>
      </c>
      <c r="R49" s="19">
        <v>0</v>
      </c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2:42" ht="20.100000000000001" customHeight="1" thickBot="1" x14ac:dyDescent="0.25">
      <c r="B50" s="4" t="s">
        <v>236</v>
      </c>
      <c r="C50" s="19">
        <v>3358</v>
      </c>
      <c r="D50" s="19">
        <v>0</v>
      </c>
      <c r="E50" s="19">
        <v>0</v>
      </c>
      <c r="F50" s="19">
        <v>0</v>
      </c>
      <c r="G50" s="19">
        <v>1597</v>
      </c>
      <c r="H50" s="19">
        <v>798</v>
      </c>
      <c r="I50" s="19">
        <v>137</v>
      </c>
      <c r="J50" s="19">
        <v>50</v>
      </c>
      <c r="K50" s="19">
        <v>8</v>
      </c>
      <c r="L50" s="19">
        <v>76</v>
      </c>
      <c r="M50" s="19">
        <v>0</v>
      </c>
      <c r="N50" s="19">
        <v>4</v>
      </c>
      <c r="O50" s="19">
        <v>3</v>
      </c>
      <c r="P50" s="19">
        <v>301</v>
      </c>
      <c r="Q50" s="19">
        <v>271</v>
      </c>
      <c r="R50" s="19">
        <v>113</v>
      </c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2:42" ht="20.100000000000001" customHeight="1" thickBot="1" x14ac:dyDescent="0.25">
      <c r="B51" s="4" t="s">
        <v>237</v>
      </c>
      <c r="C51" s="19">
        <v>1007</v>
      </c>
      <c r="D51" s="19">
        <v>0</v>
      </c>
      <c r="E51" s="19">
        <v>0</v>
      </c>
      <c r="F51" s="19">
        <v>0</v>
      </c>
      <c r="G51" s="19">
        <v>731</v>
      </c>
      <c r="H51" s="19">
        <v>115</v>
      </c>
      <c r="I51" s="19">
        <v>14</v>
      </c>
      <c r="J51" s="19">
        <v>6</v>
      </c>
      <c r="K51" s="19">
        <v>6</v>
      </c>
      <c r="L51" s="19">
        <v>15</v>
      </c>
      <c r="M51" s="19">
        <v>0</v>
      </c>
      <c r="N51" s="19">
        <v>0</v>
      </c>
      <c r="O51" s="19">
        <v>1</v>
      </c>
      <c r="P51" s="19">
        <v>28</v>
      </c>
      <c r="Q51" s="19">
        <v>85</v>
      </c>
      <c r="R51" s="19">
        <v>6</v>
      </c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spans="2:42" ht="20.100000000000001" customHeight="1" thickBot="1" x14ac:dyDescent="0.25">
      <c r="B52" s="4" t="s">
        <v>238</v>
      </c>
      <c r="C52" s="19">
        <v>915</v>
      </c>
      <c r="D52" s="19">
        <v>2</v>
      </c>
      <c r="E52" s="19">
        <v>0</v>
      </c>
      <c r="F52" s="19">
        <v>0</v>
      </c>
      <c r="G52" s="19">
        <v>293</v>
      </c>
      <c r="H52" s="19">
        <v>213</v>
      </c>
      <c r="I52" s="19">
        <v>5</v>
      </c>
      <c r="J52" s="19">
        <v>110</v>
      </c>
      <c r="K52" s="19">
        <v>23</v>
      </c>
      <c r="L52" s="19">
        <v>3</v>
      </c>
      <c r="M52" s="19">
        <v>0</v>
      </c>
      <c r="N52" s="19">
        <v>0</v>
      </c>
      <c r="O52" s="19">
        <v>1</v>
      </c>
      <c r="P52" s="19">
        <v>21</v>
      </c>
      <c r="Q52" s="19">
        <v>227</v>
      </c>
      <c r="R52" s="19">
        <v>17</v>
      </c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2:42" ht="20.100000000000001" customHeight="1" thickBot="1" x14ac:dyDescent="0.25">
      <c r="B53" s="4" t="s">
        <v>239</v>
      </c>
      <c r="C53" s="19">
        <v>3075</v>
      </c>
      <c r="D53" s="19">
        <v>2</v>
      </c>
      <c r="E53" s="19">
        <v>0</v>
      </c>
      <c r="F53" s="19">
        <v>0</v>
      </c>
      <c r="G53" s="19">
        <v>1859</v>
      </c>
      <c r="H53" s="19">
        <v>287</v>
      </c>
      <c r="I53" s="19">
        <v>24</v>
      </c>
      <c r="J53" s="19">
        <v>190</v>
      </c>
      <c r="K53" s="19">
        <v>55</v>
      </c>
      <c r="L53" s="19">
        <v>23</v>
      </c>
      <c r="M53" s="19">
        <v>6</v>
      </c>
      <c r="N53" s="19">
        <v>48</v>
      </c>
      <c r="O53" s="19">
        <v>12</v>
      </c>
      <c r="P53" s="19">
        <v>288</v>
      </c>
      <c r="Q53" s="19">
        <v>238</v>
      </c>
      <c r="R53" s="19">
        <v>43</v>
      </c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spans="2:42" ht="20.100000000000001" customHeight="1" thickBot="1" x14ac:dyDescent="0.25">
      <c r="B54" s="4" t="s">
        <v>240</v>
      </c>
      <c r="C54" s="19">
        <v>37281</v>
      </c>
      <c r="D54" s="19">
        <v>10</v>
      </c>
      <c r="E54" s="19">
        <v>0</v>
      </c>
      <c r="F54" s="19">
        <v>0</v>
      </c>
      <c r="G54" s="19">
        <v>20085</v>
      </c>
      <c r="H54" s="19">
        <v>3433</v>
      </c>
      <c r="I54" s="19">
        <v>990</v>
      </c>
      <c r="J54" s="19">
        <v>1515</v>
      </c>
      <c r="K54" s="19">
        <v>508</v>
      </c>
      <c r="L54" s="19">
        <v>1375</v>
      </c>
      <c r="M54" s="19">
        <v>91</v>
      </c>
      <c r="N54" s="19">
        <v>25</v>
      </c>
      <c r="O54" s="19">
        <v>61</v>
      </c>
      <c r="P54" s="19">
        <v>2248</v>
      </c>
      <c r="Q54" s="19">
        <v>4913</v>
      </c>
      <c r="R54" s="19">
        <v>2027</v>
      </c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2:42" ht="20.100000000000001" customHeight="1" thickBot="1" x14ac:dyDescent="0.25">
      <c r="B55" s="4" t="s">
        <v>241</v>
      </c>
      <c r="C55" s="19">
        <v>9453</v>
      </c>
      <c r="D55" s="19">
        <v>10</v>
      </c>
      <c r="E55" s="19">
        <v>0</v>
      </c>
      <c r="F55" s="19">
        <v>0</v>
      </c>
      <c r="G55" s="19">
        <v>4283</v>
      </c>
      <c r="H55" s="19">
        <v>1231</v>
      </c>
      <c r="I55" s="19">
        <v>256</v>
      </c>
      <c r="J55" s="19">
        <v>851</v>
      </c>
      <c r="K55" s="19">
        <v>102</v>
      </c>
      <c r="L55" s="19">
        <v>131</v>
      </c>
      <c r="M55" s="19">
        <v>58</v>
      </c>
      <c r="N55" s="19">
        <v>145</v>
      </c>
      <c r="O55" s="19">
        <v>82</v>
      </c>
      <c r="P55" s="19">
        <v>1269</v>
      </c>
      <c r="Q55" s="19">
        <v>741</v>
      </c>
      <c r="R55" s="19">
        <v>294</v>
      </c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spans="2:42" ht="20.100000000000001" customHeight="1" thickBot="1" x14ac:dyDescent="0.25">
      <c r="B56" s="4" t="s">
        <v>242</v>
      </c>
      <c r="C56" s="19">
        <v>4368</v>
      </c>
      <c r="D56" s="19">
        <v>1</v>
      </c>
      <c r="E56" s="19">
        <v>0</v>
      </c>
      <c r="F56" s="19">
        <v>0</v>
      </c>
      <c r="G56" s="19">
        <v>2952</v>
      </c>
      <c r="H56" s="19">
        <v>324</v>
      </c>
      <c r="I56" s="19">
        <v>90</v>
      </c>
      <c r="J56" s="19">
        <v>43</v>
      </c>
      <c r="K56" s="19">
        <v>29</v>
      </c>
      <c r="L56" s="19">
        <v>33</v>
      </c>
      <c r="M56" s="19">
        <v>2</v>
      </c>
      <c r="N56" s="19">
        <v>13</v>
      </c>
      <c r="O56" s="19">
        <v>10</v>
      </c>
      <c r="P56" s="19">
        <v>361</v>
      </c>
      <c r="Q56" s="19">
        <v>457</v>
      </c>
      <c r="R56" s="19">
        <v>53</v>
      </c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2:42" ht="20.100000000000001" customHeight="1" thickBot="1" x14ac:dyDescent="0.25">
      <c r="B57" s="4" t="s">
        <v>243</v>
      </c>
      <c r="C57" s="19">
        <v>1638</v>
      </c>
      <c r="D57" s="19">
        <v>0</v>
      </c>
      <c r="E57" s="19">
        <v>0</v>
      </c>
      <c r="F57" s="19">
        <v>0</v>
      </c>
      <c r="G57" s="19">
        <v>978</v>
      </c>
      <c r="H57" s="19">
        <v>264</v>
      </c>
      <c r="I57" s="19">
        <v>2</v>
      </c>
      <c r="J57" s="19">
        <v>28</v>
      </c>
      <c r="K57" s="19">
        <v>64</v>
      </c>
      <c r="L57" s="19">
        <v>0</v>
      </c>
      <c r="M57" s="19">
        <v>1</v>
      </c>
      <c r="N57" s="19">
        <v>0</v>
      </c>
      <c r="O57" s="19">
        <v>1</v>
      </c>
      <c r="P57" s="19">
        <v>97</v>
      </c>
      <c r="Q57" s="19">
        <v>120</v>
      </c>
      <c r="R57" s="19">
        <v>83</v>
      </c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2:42" ht="20.100000000000001" customHeight="1" thickBot="1" x14ac:dyDescent="0.25">
      <c r="B58" s="4" t="s">
        <v>269</v>
      </c>
      <c r="C58" s="19">
        <v>2453</v>
      </c>
      <c r="D58" s="19">
        <v>0</v>
      </c>
      <c r="E58" s="19">
        <v>0</v>
      </c>
      <c r="F58" s="19">
        <v>0</v>
      </c>
      <c r="G58" s="19">
        <v>1193</v>
      </c>
      <c r="H58" s="19">
        <v>533</v>
      </c>
      <c r="I58" s="19">
        <v>71</v>
      </c>
      <c r="J58" s="19">
        <v>21</v>
      </c>
      <c r="K58" s="19">
        <v>82</v>
      </c>
      <c r="L58" s="19">
        <v>2</v>
      </c>
      <c r="M58" s="19">
        <v>10</v>
      </c>
      <c r="N58" s="19">
        <v>7</v>
      </c>
      <c r="O58" s="19">
        <v>36</v>
      </c>
      <c r="P58" s="19">
        <v>316</v>
      </c>
      <c r="Q58" s="19">
        <v>170</v>
      </c>
      <c r="R58" s="19">
        <v>12</v>
      </c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spans="2:42" ht="20.100000000000001" customHeight="1" thickBot="1" x14ac:dyDescent="0.25">
      <c r="B59" s="4" t="s">
        <v>245</v>
      </c>
      <c r="C59" s="19">
        <v>4351</v>
      </c>
      <c r="D59" s="19">
        <v>2</v>
      </c>
      <c r="E59" s="19">
        <v>0</v>
      </c>
      <c r="F59" s="19">
        <v>0</v>
      </c>
      <c r="G59" s="19">
        <v>2069</v>
      </c>
      <c r="H59" s="19">
        <v>540</v>
      </c>
      <c r="I59" s="19">
        <v>273</v>
      </c>
      <c r="J59" s="19">
        <v>535</v>
      </c>
      <c r="K59" s="19">
        <v>71</v>
      </c>
      <c r="L59" s="19">
        <v>10</v>
      </c>
      <c r="M59" s="19">
        <v>7</v>
      </c>
      <c r="N59" s="19">
        <v>3</v>
      </c>
      <c r="O59" s="19">
        <v>6</v>
      </c>
      <c r="P59" s="19">
        <v>389</v>
      </c>
      <c r="Q59" s="19">
        <v>296</v>
      </c>
      <c r="R59" s="19">
        <v>150</v>
      </c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2:42" ht="20.100000000000001" customHeight="1" thickBot="1" x14ac:dyDescent="0.25">
      <c r="B60" s="4" t="s">
        <v>246</v>
      </c>
      <c r="C60" s="19">
        <v>1342</v>
      </c>
      <c r="D60" s="19">
        <v>1</v>
      </c>
      <c r="E60" s="19">
        <v>0</v>
      </c>
      <c r="F60" s="19">
        <v>0</v>
      </c>
      <c r="G60" s="19">
        <v>620</v>
      </c>
      <c r="H60" s="19">
        <v>385</v>
      </c>
      <c r="I60" s="19">
        <v>5</v>
      </c>
      <c r="J60" s="19">
        <v>6</v>
      </c>
      <c r="K60" s="19">
        <v>54</v>
      </c>
      <c r="L60" s="19">
        <v>5</v>
      </c>
      <c r="M60" s="19">
        <v>3</v>
      </c>
      <c r="N60" s="19">
        <v>0</v>
      </c>
      <c r="O60" s="19">
        <v>5</v>
      </c>
      <c r="P60" s="19">
        <v>51</v>
      </c>
      <c r="Q60" s="19">
        <v>191</v>
      </c>
      <c r="R60" s="19">
        <v>16</v>
      </c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</row>
    <row r="61" spans="2:42" ht="20.100000000000001" customHeight="1" thickBot="1" x14ac:dyDescent="0.25">
      <c r="B61" s="7" t="s">
        <v>22</v>
      </c>
      <c r="C61" s="9">
        <f>SUM(C11:C60)</f>
        <v>232211</v>
      </c>
      <c r="D61" s="9">
        <f t="shared" ref="D61:R61" si="0">SUM(D11:D60)</f>
        <v>94</v>
      </c>
      <c r="E61" s="9">
        <f t="shared" si="0"/>
        <v>0</v>
      </c>
      <c r="F61" s="9">
        <f t="shared" si="0"/>
        <v>2</v>
      </c>
      <c r="G61" s="9">
        <f t="shared" si="0"/>
        <v>115473</v>
      </c>
      <c r="H61" s="9">
        <f t="shared" si="0"/>
        <v>36095</v>
      </c>
      <c r="I61" s="9">
        <f t="shared" si="0"/>
        <v>10433</v>
      </c>
      <c r="J61" s="9">
        <f t="shared" si="0"/>
        <v>11440</v>
      </c>
      <c r="K61" s="9">
        <f t="shared" si="0"/>
        <v>4044</v>
      </c>
      <c r="L61" s="9">
        <f t="shared" si="0"/>
        <v>4510</v>
      </c>
      <c r="M61" s="9">
        <f t="shared" si="0"/>
        <v>1285</v>
      </c>
      <c r="N61" s="9">
        <f t="shared" si="0"/>
        <v>1290</v>
      </c>
      <c r="O61" s="9">
        <f t="shared" si="0"/>
        <v>1762</v>
      </c>
      <c r="P61" s="9">
        <f t="shared" si="0"/>
        <v>16109</v>
      </c>
      <c r="Q61" s="9">
        <f t="shared" si="0"/>
        <v>22245</v>
      </c>
      <c r="R61" s="9">
        <f t="shared" si="0"/>
        <v>7429</v>
      </c>
      <c r="S61" s="18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8"/>
      <c r="AJ61" s="19"/>
      <c r="AK61" s="19"/>
      <c r="AL61" s="19"/>
      <c r="AM61" s="19"/>
      <c r="AN61" s="19"/>
      <c r="AO61" s="19"/>
      <c r="AP61" s="19"/>
    </row>
    <row r="62" spans="2:42" ht="20.100000000000001" customHeight="1" thickBot="1" x14ac:dyDescent="0.25">
      <c r="B62" s="4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</sheetData>
  <mergeCells count="1">
    <mergeCell ref="C9:R9"/>
  </mergeCells>
  <pageMargins left="0.70866141732283472" right="0.70866141732283472" top="0.74803149606299213" bottom="0.74803149606299213" header="0.31496062992125984" footer="0.31496062992125984"/>
  <pageSetup paperSize="9" scale="35" fitToWidth="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W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875" customWidth="1"/>
    <col min="4" max="4" width="9.125" bestFit="1" customWidth="1"/>
    <col min="5" max="5" width="9.75" bestFit="1" customWidth="1"/>
    <col min="6" max="6" width="7.2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7" spans="2:22" ht="56.25" customHeight="1" x14ac:dyDescent="0.2"/>
    <row r="8" spans="2:22" ht="12.75" customHeight="1" x14ac:dyDescent="0.2"/>
    <row r="9" spans="2:22" ht="44.25" customHeight="1" thickBot="1" x14ac:dyDescent="0.25">
      <c r="C9" s="83" t="s">
        <v>52</v>
      </c>
      <c r="D9" s="80"/>
      <c r="E9" s="80"/>
      <c r="F9" s="84"/>
      <c r="G9" s="83" t="s">
        <v>53</v>
      </c>
      <c r="H9" s="80"/>
      <c r="I9" s="80"/>
      <c r="J9" s="84"/>
      <c r="K9" s="83" t="s">
        <v>54</v>
      </c>
      <c r="L9" s="80"/>
      <c r="M9" s="80"/>
      <c r="N9" s="80"/>
      <c r="O9" s="80"/>
      <c r="P9" s="84"/>
      <c r="Q9" s="83" t="s">
        <v>55</v>
      </c>
      <c r="R9" s="80"/>
      <c r="S9" s="80"/>
      <c r="T9" s="80"/>
      <c r="U9" s="80"/>
      <c r="V9" s="84"/>
    </row>
    <row r="10" spans="2:22" ht="42" customHeight="1" thickBot="1" x14ac:dyDescent="0.25">
      <c r="C10" s="8" t="s">
        <v>35</v>
      </c>
      <c r="D10" s="8" t="s">
        <v>56</v>
      </c>
      <c r="E10" s="8" t="s">
        <v>57</v>
      </c>
      <c r="F10" s="8" t="s">
        <v>58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59</v>
      </c>
      <c r="L10" s="8" t="s">
        <v>60</v>
      </c>
      <c r="M10" s="8" t="s">
        <v>32</v>
      </c>
      <c r="N10" s="8" t="s">
        <v>61</v>
      </c>
      <c r="O10" s="8" t="s">
        <v>62</v>
      </c>
      <c r="P10" s="8" t="s">
        <v>34</v>
      </c>
      <c r="Q10" s="8" t="s">
        <v>59</v>
      </c>
      <c r="R10" s="8" t="s">
        <v>60</v>
      </c>
      <c r="S10" s="8" t="s">
        <v>32</v>
      </c>
      <c r="T10" s="8" t="s">
        <v>61</v>
      </c>
      <c r="U10" s="8" t="s">
        <v>62</v>
      </c>
      <c r="V10" s="8" t="s">
        <v>34</v>
      </c>
    </row>
    <row r="11" spans="2:22" ht="20.100000000000001" customHeight="1" thickBot="1" x14ac:dyDescent="0.25">
      <c r="B11" s="3" t="s">
        <v>197</v>
      </c>
      <c r="C11" s="18">
        <v>217</v>
      </c>
      <c r="D11" s="18">
        <v>86</v>
      </c>
      <c r="E11" s="18">
        <v>72</v>
      </c>
      <c r="F11" s="18">
        <v>59</v>
      </c>
      <c r="G11" s="18">
        <v>30</v>
      </c>
      <c r="H11" s="18">
        <v>0</v>
      </c>
      <c r="I11" s="18">
        <v>32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33</v>
      </c>
      <c r="R11" s="18">
        <v>62</v>
      </c>
      <c r="S11" s="18">
        <v>0</v>
      </c>
      <c r="T11" s="18">
        <v>3</v>
      </c>
      <c r="U11" s="18">
        <v>61</v>
      </c>
      <c r="V11" s="18">
        <v>22</v>
      </c>
    </row>
    <row r="12" spans="2:22" ht="20.100000000000001" customHeight="1" thickBot="1" x14ac:dyDescent="0.25">
      <c r="B12" s="4" t="s">
        <v>198</v>
      </c>
      <c r="C12" s="19">
        <v>380</v>
      </c>
      <c r="D12" s="19">
        <v>80</v>
      </c>
      <c r="E12" s="19">
        <v>279</v>
      </c>
      <c r="F12" s="19">
        <v>21</v>
      </c>
      <c r="G12" s="19">
        <v>134</v>
      </c>
      <c r="H12" s="19">
        <v>0</v>
      </c>
      <c r="I12" s="19">
        <v>135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127</v>
      </c>
      <c r="R12" s="19">
        <v>138</v>
      </c>
      <c r="S12" s="19">
        <v>2</v>
      </c>
      <c r="T12" s="19">
        <v>9</v>
      </c>
      <c r="U12" s="19">
        <v>111</v>
      </c>
      <c r="V12" s="19">
        <v>139</v>
      </c>
    </row>
    <row r="13" spans="2:22" ht="20.100000000000001" customHeight="1" thickBot="1" x14ac:dyDescent="0.25">
      <c r="B13" s="4" t="s">
        <v>199</v>
      </c>
      <c r="C13" s="19">
        <v>128</v>
      </c>
      <c r="D13" s="19">
        <v>10</v>
      </c>
      <c r="E13" s="19">
        <v>84</v>
      </c>
      <c r="F13" s="19">
        <v>34</v>
      </c>
      <c r="G13" s="19">
        <v>33</v>
      </c>
      <c r="H13" s="19">
        <v>0</v>
      </c>
      <c r="I13" s="19">
        <v>33</v>
      </c>
      <c r="J13" s="19">
        <v>1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57</v>
      </c>
      <c r="R13" s="19">
        <v>74</v>
      </c>
      <c r="S13" s="19">
        <v>0</v>
      </c>
      <c r="T13" s="19">
        <v>8</v>
      </c>
      <c r="U13" s="19">
        <v>64</v>
      </c>
      <c r="V13" s="19">
        <v>28</v>
      </c>
    </row>
    <row r="14" spans="2:22" ht="20.100000000000001" customHeight="1" thickBot="1" x14ac:dyDescent="0.25">
      <c r="B14" s="4" t="s">
        <v>200</v>
      </c>
      <c r="C14" s="19">
        <v>376</v>
      </c>
      <c r="D14" s="19">
        <v>16</v>
      </c>
      <c r="E14" s="19">
        <v>349</v>
      </c>
      <c r="F14" s="19">
        <v>11</v>
      </c>
      <c r="G14" s="19">
        <v>292</v>
      </c>
      <c r="H14" s="19">
        <v>0</v>
      </c>
      <c r="I14" s="19">
        <v>292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319</v>
      </c>
      <c r="R14" s="19">
        <v>327</v>
      </c>
      <c r="S14" s="19">
        <v>0</v>
      </c>
      <c r="T14" s="19">
        <v>24</v>
      </c>
      <c r="U14" s="19">
        <v>339</v>
      </c>
      <c r="V14" s="19">
        <v>156</v>
      </c>
    </row>
    <row r="15" spans="2:22" ht="20.100000000000001" customHeight="1" thickBot="1" x14ac:dyDescent="0.25">
      <c r="B15" s="4" t="s">
        <v>201</v>
      </c>
      <c r="C15" s="19">
        <v>111</v>
      </c>
      <c r="D15" s="19">
        <v>47</v>
      </c>
      <c r="E15" s="19">
        <v>38</v>
      </c>
      <c r="F15" s="19">
        <v>26</v>
      </c>
      <c r="G15" s="19">
        <v>48</v>
      </c>
      <c r="H15" s="19">
        <v>0</v>
      </c>
      <c r="I15" s="19">
        <v>36</v>
      </c>
      <c r="J15" s="19">
        <v>16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20</v>
      </c>
      <c r="R15" s="19">
        <v>30</v>
      </c>
      <c r="S15" s="19">
        <v>0</v>
      </c>
      <c r="T15" s="19">
        <v>0</v>
      </c>
      <c r="U15" s="19">
        <v>38</v>
      </c>
      <c r="V15" s="19">
        <v>20</v>
      </c>
    </row>
    <row r="16" spans="2:22" ht="20.100000000000001" customHeight="1" thickBot="1" x14ac:dyDescent="0.25">
      <c r="B16" s="4" t="s">
        <v>202</v>
      </c>
      <c r="C16" s="19">
        <v>137</v>
      </c>
      <c r="D16" s="19">
        <v>22</v>
      </c>
      <c r="E16" s="19">
        <v>35</v>
      </c>
      <c r="F16" s="19">
        <v>80</v>
      </c>
      <c r="G16" s="19">
        <v>1</v>
      </c>
      <c r="H16" s="19">
        <v>0</v>
      </c>
      <c r="I16" s="19">
        <v>2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15</v>
      </c>
      <c r="R16" s="19">
        <v>15</v>
      </c>
      <c r="S16" s="19">
        <v>2</v>
      </c>
      <c r="T16" s="19">
        <v>3</v>
      </c>
      <c r="U16" s="19">
        <v>13</v>
      </c>
      <c r="V16" s="19">
        <v>8</v>
      </c>
    </row>
    <row r="17" spans="2:22" ht="20.100000000000001" customHeight="1" thickBot="1" x14ac:dyDescent="0.25">
      <c r="B17" s="4" t="s">
        <v>203</v>
      </c>
      <c r="C17" s="19">
        <v>440</v>
      </c>
      <c r="D17" s="19">
        <v>102</v>
      </c>
      <c r="E17" s="19">
        <v>235</v>
      </c>
      <c r="F17" s="19">
        <v>103</v>
      </c>
      <c r="G17" s="19">
        <v>108</v>
      </c>
      <c r="H17" s="19">
        <v>1</v>
      </c>
      <c r="I17" s="19">
        <v>106</v>
      </c>
      <c r="J17" s="19">
        <v>17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118</v>
      </c>
      <c r="R17" s="19">
        <v>136</v>
      </c>
      <c r="S17" s="19">
        <v>0</v>
      </c>
      <c r="T17" s="19">
        <v>16</v>
      </c>
      <c r="U17" s="19">
        <v>116</v>
      </c>
      <c r="V17" s="19">
        <v>93</v>
      </c>
    </row>
    <row r="18" spans="2:22" ht="20.100000000000001" customHeight="1" thickBot="1" x14ac:dyDescent="0.25">
      <c r="B18" s="4" t="s">
        <v>204</v>
      </c>
      <c r="C18" s="19">
        <v>467</v>
      </c>
      <c r="D18" s="19">
        <v>206</v>
      </c>
      <c r="E18" s="19">
        <v>150</v>
      </c>
      <c r="F18" s="19">
        <v>111</v>
      </c>
      <c r="G18" s="19">
        <v>86</v>
      </c>
      <c r="H18" s="19">
        <v>0</v>
      </c>
      <c r="I18" s="19">
        <v>88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83</v>
      </c>
      <c r="R18" s="19">
        <v>102</v>
      </c>
      <c r="S18" s="19">
        <v>2</v>
      </c>
      <c r="T18" s="19">
        <v>3</v>
      </c>
      <c r="U18" s="19">
        <v>67</v>
      </c>
      <c r="V18" s="19">
        <v>95</v>
      </c>
    </row>
    <row r="19" spans="2:22" ht="20.100000000000001" customHeight="1" thickBot="1" x14ac:dyDescent="0.25">
      <c r="B19" s="4" t="s">
        <v>205</v>
      </c>
      <c r="C19" s="19">
        <v>60</v>
      </c>
      <c r="D19" s="19">
        <v>2</v>
      </c>
      <c r="E19" s="19">
        <v>11</v>
      </c>
      <c r="F19" s="19">
        <v>47</v>
      </c>
      <c r="G19" s="19">
        <v>3</v>
      </c>
      <c r="H19" s="19">
        <v>0</v>
      </c>
      <c r="I19" s="19">
        <v>2</v>
      </c>
      <c r="J19" s="19">
        <v>1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2</v>
      </c>
      <c r="R19" s="19">
        <v>2</v>
      </c>
      <c r="S19" s="19">
        <v>0</v>
      </c>
      <c r="T19" s="19">
        <v>0</v>
      </c>
      <c r="U19" s="19">
        <v>2</v>
      </c>
      <c r="V19" s="19">
        <v>4</v>
      </c>
    </row>
    <row r="20" spans="2:22" ht="20.100000000000001" customHeight="1" thickBot="1" x14ac:dyDescent="0.25">
      <c r="B20" s="4" t="s">
        <v>206</v>
      </c>
      <c r="C20" s="19">
        <v>8</v>
      </c>
      <c r="D20" s="19">
        <v>4</v>
      </c>
      <c r="E20" s="19">
        <v>1</v>
      </c>
      <c r="F20" s="19">
        <v>3</v>
      </c>
      <c r="G20" s="19">
        <v>6</v>
      </c>
      <c r="H20" s="19">
        <v>0</v>
      </c>
      <c r="I20" s="19">
        <v>8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4</v>
      </c>
      <c r="R20" s="19">
        <v>2</v>
      </c>
      <c r="S20" s="19">
        <v>0</v>
      </c>
      <c r="T20" s="19">
        <v>0</v>
      </c>
      <c r="U20" s="19">
        <v>3</v>
      </c>
      <c r="V20" s="19">
        <v>6</v>
      </c>
    </row>
    <row r="21" spans="2:22" ht="20.100000000000001" customHeight="1" thickBot="1" x14ac:dyDescent="0.25">
      <c r="B21" s="4" t="s">
        <v>207</v>
      </c>
      <c r="C21" s="19">
        <v>207</v>
      </c>
      <c r="D21" s="19">
        <v>43</v>
      </c>
      <c r="E21" s="19">
        <v>154</v>
      </c>
      <c r="F21" s="19">
        <v>10</v>
      </c>
      <c r="G21" s="19">
        <v>109</v>
      </c>
      <c r="H21" s="19">
        <v>0</v>
      </c>
      <c r="I21" s="19">
        <v>102</v>
      </c>
      <c r="J21" s="19">
        <v>8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109</v>
      </c>
      <c r="R21" s="19">
        <v>129</v>
      </c>
      <c r="S21" s="19">
        <v>16</v>
      </c>
      <c r="T21" s="19">
        <v>7</v>
      </c>
      <c r="U21" s="19">
        <v>110</v>
      </c>
      <c r="V21" s="19">
        <v>62</v>
      </c>
    </row>
    <row r="22" spans="2:22" ht="20.100000000000001" customHeight="1" thickBot="1" x14ac:dyDescent="0.25">
      <c r="B22" s="4" t="s">
        <v>208</v>
      </c>
      <c r="C22" s="19">
        <v>98</v>
      </c>
      <c r="D22" s="19">
        <v>14</v>
      </c>
      <c r="E22" s="19">
        <v>53</v>
      </c>
      <c r="F22" s="19">
        <v>31</v>
      </c>
      <c r="G22" s="19">
        <v>53</v>
      </c>
      <c r="H22" s="19">
        <v>0</v>
      </c>
      <c r="I22" s="19">
        <v>53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74</v>
      </c>
      <c r="R22" s="19">
        <v>74</v>
      </c>
      <c r="S22" s="19">
        <v>0</v>
      </c>
      <c r="T22" s="19">
        <v>3</v>
      </c>
      <c r="U22" s="19">
        <v>87</v>
      </c>
      <c r="V22" s="19">
        <v>23</v>
      </c>
    </row>
    <row r="23" spans="2:22" ht="20.100000000000001" customHeight="1" thickBot="1" x14ac:dyDescent="0.25">
      <c r="B23" s="4" t="s">
        <v>209</v>
      </c>
      <c r="C23" s="19">
        <v>259</v>
      </c>
      <c r="D23" s="19">
        <v>114</v>
      </c>
      <c r="E23" s="19">
        <v>120</v>
      </c>
      <c r="F23" s="19">
        <v>25</v>
      </c>
      <c r="G23" s="19">
        <v>120</v>
      </c>
      <c r="H23" s="19">
        <v>0</v>
      </c>
      <c r="I23" s="19">
        <v>115</v>
      </c>
      <c r="J23" s="19">
        <v>6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122</v>
      </c>
      <c r="R23" s="19">
        <v>120</v>
      </c>
      <c r="S23" s="19">
        <v>0</v>
      </c>
      <c r="T23" s="19">
        <v>26</v>
      </c>
      <c r="U23" s="19">
        <v>99</v>
      </c>
      <c r="V23" s="19">
        <v>71</v>
      </c>
    </row>
    <row r="24" spans="2:22" ht="20.100000000000001" customHeight="1" thickBot="1" x14ac:dyDescent="0.25">
      <c r="B24" s="4" t="s">
        <v>210</v>
      </c>
      <c r="C24" s="19">
        <v>681</v>
      </c>
      <c r="D24" s="19">
        <v>48</v>
      </c>
      <c r="E24" s="19">
        <v>502</v>
      </c>
      <c r="F24" s="19">
        <v>131</v>
      </c>
      <c r="G24" s="19">
        <v>391</v>
      </c>
      <c r="H24" s="19">
        <v>0</v>
      </c>
      <c r="I24" s="19">
        <v>389</v>
      </c>
      <c r="J24" s="19">
        <v>13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391</v>
      </c>
      <c r="R24" s="19">
        <v>492</v>
      </c>
      <c r="S24" s="19">
        <v>3</v>
      </c>
      <c r="T24" s="19">
        <v>16</v>
      </c>
      <c r="U24" s="19">
        <v>393</v>
      </c>
      <c r="V24" s="19">
        <v>240</v>
      </c>
    </row>
    <row r="25" spans="2:22" ht="20.100000000000001" customHeight="1" thickBot="1" x14ac:dyDescent="0.25">
      <c r="B25" s="4" t="s">
        <v>211</v>
      </c>
      <c r="C25" s="19">
        <v>354</v>
      </c>
      <c r="D25" s="19">
        <v>69</v>
      </c>
      <c r="E25" s="19">
        <v>241</v>
      </c>
      <c r="F25" s="19">
        <v>44</v>
      </c>
      <c r="G25" s="19">
        <v>105</v>
      </c>
      <c r="H25" s="19">
        <v>0</v>
      </c>
      <c r="I25" s="19">
        <v>124</v>
      </c>
      <c r="J25" s="19">
        <v>3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132</v>
      </c>
      <c r="R25" s="19">
        <v>138</v>
      </c>
      <c r="S25" s="19">
        <v>0</v>
      </c>
      <c r="T25" s="19">
        <v>53</v>
      </c>
      <c r="U25" s="19">
        <v>67</v>
      </c>
      <c r="V25" s="19">
        <v>63</v>
      </c>
    </row>
    <row r="26" spans="2:22" ht="20.100000000000001" customHeight="1" thickBot="1" x14ac:dyDescent="0.25">
      <c r="B26" s="5" t="s">
        <v>212</v>
      </c>
      <c r="C26" s="27">
        <v>173</v>
      </c>
      <c r="D26" s="27">
        <v>91</v>
      </c>
      <c r="E26" s="27">
        <v>51</v>
      </c>
      <c r="F26" s="27">
        <v>31</v>
      </c>
      <c r="G26" s="27">
        <v>54</v>
      </c>
      <c r="H26" s="27">
        <v>0</v>
      </c>
      <c r="I26" s="27">
        <v>54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68</v>
      </c>
      <c r="R26" s="27">
        <v>68</v>
      </c>
      <c r="S26" s="27">
        <v>1</v>
      </c>
      <c r="T26" s="27">
        <v>0</v>
      </c>
      <c r="U26" s="27">
        <v>69</v>
      </c>
      <c r="V26" s="27">
        <v>45</v>
      </c>
    </row>
    <row r="27" spans="2:22" ht="20.100000000000001" customHeight="1" thickBot="1" x14ac:dyDescent="0.25">
      <c r="B27" s="6" t="s">
        <v>213</v>
      </c>
      <c r="C27" s="29">
        <v>7</v>
      </c>
      <c r="D27" s="29">
        <v>3</v>
      </c>
      <c r="E27" s="29">
        <v>0</v>
      </c>
      <c r="F27" s="29">
        <v>4</v>
      </c>
      <c r="G27" s="29">
        <v>4</v>
      </c>
      <c r="H27" s="29">
        <v>0</v>
      </c>
      <c r="I27" s="29">
        <v>4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4</v>
      </c>
      <c r="R27" s="29">
        <v>8</v>
      </c>
      <c r="S27" s="29">
        <v>0</v>
      </c>
      <c r="T27" s="29">
        <v>0</v>
      </c>
      <c r="U27" s="29">
        <v>0</v>
      </c>
      <c r="V27" s="29">
        <v>10</v>
      </c>
    </row>
    <row r="28" spans="2:22" ht="20.100000000000001" customHeight="1" thickBot="1" x14ac:dyDescent="0.25">
      <c r="B28" s="4" t="s">
        <v>214</v>
      </c>
      <c r="C28" s="29">
        <v>10</v>
      </c>
      <c r="D28" s="29">
        <v>9</v>
      </c>
      <c r="E28" s="29">
        <v>0</v>
      </c>
      <c r="F28" s="29">
        <v>1</v>
      </c>
      <c r="G28" s="29">
        <v>8</v>
      </c>
      <c r="H28" s="29">
        <v>0</v>
      </c>
      <c r="I28" s="29">
        <v>8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8</v>
      </c>
      <c r="R28" s="29">
        <v>8</v>
      </c>
      <c r="S28" s="29">
        <v>0</v>
      </c>
      <c r="T28" s="29">
        <v>0</v>
      </c>
      <c r="U28" s="29">
        <v>2</v>
      </c>
      <c r="V28" s="29">
        <v>11</v>
      </c>
    </row>
    <row r="29" spans="2:22" ht="20.100000000000001" customHeight="1" thickBot="1" x14ac:dyDescent="0.25">
      <c r="B29" s="4" t="s">
        <v>215</v>
      </c>
      <c r="C29" s="28">
        <v>28</v>
      </c>
      <c r="D29" s="28">
        <v>1</v>
      </c>
      <c r="E29" s="28">
        <v>17</v>
      </c>
      <c r="F29" s="28">
        <v>10</v>
      </c>
      <c r="G29" s="28">
        <v>8</v>
      </c>
      <c r="H29" s="28">
        <v>0</v>
      </c>
      <c r="I29" s="28">
        <v>8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62</v>
      </c>
      <c r="R29" s="28">
        <v>90</v>
      </c>
      <c r="S29" s="28">
        <v>0</v>
      </c>
      <c r="T29" s="28">
        <v>14</v>
      </c>
      <c r="U29" s="28">
        <v>51</v>
      </c>
      <c r="V29" s="28">
        <v>14</v>
      </c>
    </row>
    <row r="30" spans="2:22" ht="20.100000000000001" customHeight="1" thickBot="1" x14ac:dyDescent="0.25">
      <c r="B30" s="4" t="s">
        <v>216</v>
      </c>
      <c r="C30" s="19">
        <v>12</v>
      </c>
      <c r="D30" s="19">
        <v>2</v>
      </c>
      <c r="E30" s="19">
        <v>1</v>
      </c>
      <c r="F30" s="19">
        <v>9</v>
      </c>
      <c r="G30" s="19">
        <v>8</v>
      </c>
      <c r="H30" s="19">
        <v>0</v>
      </c>
      <c r="I30" s="19">
        <v>8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1</v>
      </c>
      <c r="R30" s="19">
        <v>4</v>
      </c>
      <c r="S30" s="19">
        <v>0</v>
      </c>
      <c r="T30" s="19">
        <v>0</v>
      </c>
      <c r="U30" s="19">
        <v>3</v>
      </c>
      <c r="V30" s="19">
        <v>5</v>
      </c>
    </row>
    <row r="31" spans="2:22" ht="20.100000000000001" customHeight="1" thickBot="1" x14ac:dyDescent="0.25">
      <c r="B31" s="4" t="s">
        <v>217</v>
      </c>
      <c r="C31" s="19">
        <v>443</v>
      </c>
      <c r="D31" s="19">
        <v>1</v>
      </c>
      <c r="E31" s="19">
        <v>236</v>
      </c>
      <c r="F31" s="19">
        <v>206</v>
      </c>
      <c r="G31" s="19">
        <v>43</v>
      </c>
      <c r="H31" s="19">
        <v>0</v>
      </c>
      <c r="I31" s="19">
        <v>40</v>
      </c>
      <c r="J31" s="19">
        <v>3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20</v>
      </c>
      <c r="R31" s="19">
        <v>19</v>
      </c>
      <c r="S31" s="19">
        <v>0</v>
      </c>
      <c r="T31" s="19">
        <v>0</v>
      </c>
      <c r="U31" s="19">
        <v>13</v>
      </c>
      <c r="V31" s="19">
        <v>11</v>
      </c>
    </row>
    <row r="32" spans="2:22" ht="20.100000000000001" customHeight="1" thickBot="1" x14ac:dyDescent="0.25">
      <c r="B32" s="4" t="s">
        <v>218</v>
      </c>
      <c r="C32" s="19">
        <v>19</v>
      </c>
      <c r="D32" s="19">
        <v>1</v>
      </c>
      <c r="E32" s="19">
        <v>1</v>
      </c>
      <c r="F32" s="19">
        <v>17</v>
      </c>
      <c r="G32" s="19">
        <v>1</v>
      </c>
      <c r="H32" s="19">
        <v>0</v>
      </c>
      <c r="I32" s="19">
        <v>1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3</v>
      </c>
      <c r="R32" s="19">
        <v>3</v>
      </c>
      <c r="S32" s="19">
        <v>0</v>
      </c>
      <c r="T32" s="19">
        <v>0</v>
      </c>
      <c r="U32" s="19">
        <v>1</v>
      </c>
      <c r="V32" s="19">
        <v>2</v>
      </c>
    </row>
    <row r="33" spans="2:22" ht="20.100000000000001" customHeight="1" thickBot="1" x14ac:dyDescent="0.25">
      <c r="B33" s="4" t="s">
        <v>219</v>
      </c>
      <c r="C33" s="19">
        <v>4</v>
      </c>
      <c r="D33" s="19">
        <v>0</v>
      </c>
      <c r="E33" s="19">
        <v>0</v>
      </c>
      <c r="F33" s="19">
        <v>4</v>
      </c>
      <c r="G33" s="19">
        <v>1</v>
      </c>
      <c r="H33" s="19">
        <v>0</v>
      </c>
      <c r="I33" s="19">
        <v>1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</v>
      </c>
    </row>
    <row r="34" spans="2:22" ht="20.100000000000001" customHeight="1" thickBot="1" x14ac:dyDescent="0.25">
      <c r="B34" s="4" t="s">
        <v>220</v>
      </c>
      <c r="C34" s="19">
        <v>56</v>
      </c>
      <c r="D34" s="19">
        <v>54</v>
      </c>
      <c r="E34" s="19">
        <v>0</v>
      </c>
      <c r="F34" s="19">
        <v>2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20</v>
      </c>
      <c r="R34" s="19">
        <v>24</v>
      </c>
      <c r="S34" s="19">
        <v>0</v>
      </c>
      <c r="T34" s="19">
        <v>0</v>
      </c>
      <c r="U34" s="19">
        <v>31</v>
      </c>
      <c r="V34" s="19">
        <v>0</v>
      </c>
    </row>
    <row r="35" spans="2:22" ht="20.100000000000001" customHeight="1" thickBot="1" x14ac:dyDescent="0.25">
      <c r="B35" s="4" t="s">
        <v>221</v>
      </c>
      <c r="C35" s="19">
        <v>12</v>
      </c>
      <c r="D35" s="19">
        <v>1</v>
      </c>
      <c r="E35" s="19">
        <v>0</v>
      </c>
      <c r="F35" s="19">
        <v>11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1</v>
      </c>
      <c r="R35" s="19">
        <v>1</v>
      </c>
      <c r="S35" s="19">
        <v>0</v>
      </c>
      <c r="T35" s="19">
        <v>0</v>
      </c>
      <c r="U35" s="19">
        <v>2</v>
      </c>
      <c r="V35" s="19">
        <v>2</v>
      </c>
    </row>
    <row r="36" spans="2:22" ht="20.100000000000001" customHeight="1" thickBot="1" x14ac:dyDescent="0.25">
      <c r="B36" s="4" t="s">
        <v>222</v>
      </c>
      <c r="C36" s="19">
        <v>34</v>
      </c>
      <c r="D36" s="19">
        <v>20</v>
      </c>
      <c r="E36" s="19">
        <v>3</v>
      </c>
      <c r="F36" s="19">
        <v>11</v>
      </c>
      <c r="G36" s="19">
        <v>2</v>
      </c>
      <c r="H36" s="19">
        <v>0</v>
      </c>
      <c r="I36" s="19">
        <v>3</v>
      </c>
      <c r="J36" s="19">
        <v>1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10</v>
      </c>
      <c r="R36" s="19">
        <v>10</v>
      </c>
      <c r="S36" s="19">
        <v>0</v>
      </c>
      <c r="T36" s="19">
        <v>0</v>
      </c>
      <c r="U36" s="19">
        <v>16</v>
      </c>
      <c r="V36" s="19">
        <v>4</v>
      </c>
    </row>
    <row r="37" spans="2:22" ht="20.100000000000001" customHeight="1" thickBot="1" x14ac:dyDescent="0.25">
      <c r="B37" s="4" t="s">
        <v>223</v>
      </c>
      <c r="C37" s="19">
        <v>161</v>
      </c>
      <c r="D37" s="19">
        <v>10</v>
      </c>
      <c r="E37" s="19">
        <v>16</v>
      </c>
      <c r="F37" s="19">
        <v>135</v>
      </c>
      <c r="G37" s="19">
        <v>12</v>
      </c>
      <c r="H37" s="19">
        <v>0</v>
      </c>
      <c r="I37" s="19">
        <v>12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15</v>
      </c>
      <c r="R37" s="19">
        <v>20</v>
      </c>
      <c r="S37" s="19">
        <v>0</v>
      </c>
      <c r="T37" s="19">
        <v>2</v>
      </c>
      <c r="U37" s="19">
        <v>13</v>
      </c>
      <c r="V37" s="19">
        <v>38</v>
      </c>
    </row>
    <row r="38" spans="2:22" ht="20.100000000000001" customHeight="1" thickBot="1" x14ac:dyDescent="0.25">
      <c r="B38" s="4" t="s">
        <v>224</v>
      </c>
      <c r="C38" s="19">
        <v>15</v>
      </c>
      <c r="D38" s="19">
        <v>3</v>
      </c>
      <c r="E38" s="19">
        <v>1</v>
      </c>
      <c r="F38" s="19">
        <v>11</v>
      </c>
      <c r="G38" s="19">
        <v>3</v>
      </c>
      <c r="H38" s="19">
        <v>0</v>
      </c>
      <c r="I38" s="19">
        <v>3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1</v>
      </c>
      <c r="S38" s="19">
        <v>0</v>
      </c>
      <c r="T38" s="19">
        <v>0</v>
      </c>
      <c r="U38" s="19">
        <v>0</v>
      </c>
      <c r="V38" s="19">
        <v>21</v>
      </c>
    </row>
    <row r="39" spans="2:22" ht="20.100000000000001" customHeight="1" thickBot="1" x14ac:dyDescent="0.25">
      <c r="B39" s="4" t="s">
        <v>225</v>
      </c>
      <c r="C39" s="19">
        <v>32</v>
      </c>
      <c r="D39" s="19">
        <v>27</v>
      </c>
      <c r="E39" s="19">
        <v>0</v>
      </c>
      <c r="F39" s="19">
        <v>5</v>
      </c>
      <c r="G39" s="19">
        <v>16</v>
      </c>
      <c r="H39" s="19">
        <v>0</v>
      </c>
      <c r="I39" s="19">
        <v>16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13</v>
      </c>
      <c r="R39" s="19">
        <v>14</v>
      </c>
      <c r="S39" s="19">
        <v>0</v>
      </c>
      <c r="T39" s="19">
        <v>0</v>
      </c>
      <c r="U39" s="19">
        <v>13</v>
      </c>
      <c r="V39" s="19">
        <v>8</v>
      </c>
    </row>
    <row r="40" spans="2:22" ht="20.100000000000001" customHeight="1" thickBot="1" x14ac:dyDescent="0.25">
      <c r="B40" s="4" t="s">
        <v>226</v>
      </c>
      <c r="C40" s="19">
        <v>136</v>
      </c>
      <c r="D40" s="19">
        <v>14</v>
      </c>
      <c r="E40" s="19">
        <v>100</v>
      </c>
      <c r="F40" s="19">
        <v>22</v>
      </c>
      <c r="G40" s="19">
        <v>96</v>
      </c>
      <c r="H40" s="19">
        <v>0</v>
      </c>
      <c r="I40" s="19">
        <v>95</v>
      </c>
      <c r="J40" s="19">
        <v>1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65</v>
      </c>
      <c r="R40" s="19">
        <v>65</v>
      </c>
      <c r="S40" s="19">
        <v>0</v>
      </c>
      <c r="T40" s="19">
        <v>0</v>
      </c>
      <c r="U40" s="19">
        <v>47</v>
      </c>
      <c r="V40" s="19">
        <v>75</v>
      </c>
    </row>
    <row r="41" spans="2:22" ht="20.100000000000001" customHeight="1" thickBot="1" x14ac:dyDescent="0.25">
      <c r="B41" s="4" t="s">
        <v>227</v>
      </c>
      <c r="C41" s="19">
        <v>898</v>
      </c>
      <c r="D41" s="19">
        <v>327</v>
      </c>
      <c r="E41" s="19">
        <v>200</v>
      </c>
      <c r="F41" s="19">
        <v>371</v>
      </c>
      <c r="G41" s="19">
        <v>187</v>
      </c>
      <c r="H41" s="19">
        <v>0</v>
      </c>
      <c r="I41" s="19">
        <v>183</v>
      </c>
      <c r="J41" s="19">
        <v>26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140</v>
      </c>
      <c r="R41" s="19">
        <v>153</v>
      </c>
      <c r="S41" s="19">
        <v>4</v>
      </c>
      <c r="T41" s="19">
        <v>14</v>
      </c>
      <c r="U41" s="19">
        <v>115</v>
      </c>
      <c r="V41" s="19">
        <v>113</v>
      </c>
    </row>
    <row r="42" spans="2:22" ht="20.100000000000001" customHeight="1" thickBot="1" x14ac:dyDescent="0.25">
      <c r="B42" s="4" t="s">
        <v>228</v>
      </c>
      <c r="C42" s="19">
        <v>128</v>
      </c>
      <c r="D42" s="19">
        <v>53</v>
      </c>
      <c r="E42" s="19">
        <v>12</v>
      </c>
      <c r="F42" s="19">
        <v>63</v>
      </c>
      <c r="G42" s="19">
        <v>25</v>
      </c>
      <c r="H42" s="19">
        <v>0</v>
      </c>
      <c r="I42" s="19">
        <v>24</v>
      </c>
      <c r="J42" s="19">
        <v>1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25</v>
      </c>
      <c r="R42" s="19">
        <v>25</v>
      </c>
      <c r="S42" s="19">
        <v>0</v>
      </c>
      <c r="T42" s="19">
        <v>2</v>
      </c>
      <c r="U42" s="19">
        <v>33</v>
      </c>
      <c r="V42" s="19">
        <v>12</v>
      </c>
    </row>
    <row r="43" spans="2:22" ht="20.100000000000001" customHeight="1" thickBot="1" x14ac:dyDescent="0.25">
      <c r="B43" s="4" t="s">
        <v>229</v>
      </c>
      <c r="C43" s="19">
        <v>157</v>
      </c>
      <c r="D43" s="19">
        <v>18</v>
      </c>
      <c r="E43" s="19">
        <v>76</v>
      </c>
      <c r="F43" s="19">
        <v>63</v>
      </c>
      <c r="G43" s="19">
        <v>12</v>
      </c>
      <c r="H43" s="19">
        <v>0</v>
      </c>
      <c r="I43" s="19">
        <v>11</v>
      </c>
      <c r="J43" s="19">
        <v>1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41</v>
      </c>
      <c r="R43" s="19">
        <v>41</v>
      </c>
      <c r="S43" s="19">
        <v>0</v>
      </c>
      <c r="T43" s="19">
        <v>0</v>
      </c>
      <c r="U43" s="19">
        <v>41</v>
      </c>
      <c r="V43" s="19">
        <v>25</v>
      </c>
    </row>
    <row r="44" spans="2:22" ht="20.100000000000001" customHeight="1" thickBot="1" x14ac:dyDescent="0.25">
      <c r="B44" s="4" t="s">
        <v>230</v>
      </c>
      <c r="C44" s="19">
        <v>100</v>
      </c>
      <c r="D44" s="19">
        <v>41</v>
      </c>
      <c r="E44" s="19">
        <v>26</v>
      </c>
      <c r="F44" s="19">
        <v>33</v>
      </c>
      <c r="G44" s="19">
        <v>32</v>
      </c>
      <c r="H44" s="19">
        <v>0</v>
      </c>
      <c r="I44" s="19">
        <v>35</v>
      </c>
      <c r="J44" s="19">
        <v>2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29</v>
      </c>
      <c r="R44" s="19">
        <v>19</v>
      </c>
      <c r="S44" s="19">
        <v>2</v>
      </c>
      <c r="T44" s="19">
        <v>0</v>
      </c>
      <c r="U44" s="19">
        <v>26</v>
      </c>
      <c r="V44" s="19">
        <v>14</v>
      </c>
    </row>
    <row r="45" spans="2:22" ht="20.100000000000001" customHeight="1" thickBot="1" x14ac:dyDescent="0.25">
      <c r="B45" s="4" t="s">
        <v>231</v>
      </c>
      <c r="C45" s="19">
        <v>358</v>
      </c>
      <c r="D45" s="19">
        <v>134</v>
      </c>
      <c r="E45" s="19">
        <v>178</v>
      </c>
      <c r="F45" s="19">
        <v>46</v>
      </c>
      <c r="G45" s="19">
        <v>150</v>
      </c>
      <c r="H45" s="19">
        <v>0</v>
      </c>
      <c r="I45" s="19">
        <v>152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229</v>
      </c>
      <c r="R45" s="19">
        <v>245</v>
      </c>
      <c r="S45" s="19">
        <v>21</v>
      </c>
      <c r="T45" s="19">
        <v>49</v>
      </c>
      <c r="U45" s="19">
        <v>207</v>
      </c>
      <c r="V45" s="19">
        <v>138</v>
      </c>
    </row>
    <row r="46" spans="2:22" ht="20.100000000000001" customHeight="1" thickBot="1" x14ac:dyDescent="0.25">
      <c r="B46" s="4" t="s">
        <v>232</v>
      </c>
      <c r="C46" s="19">
        <v>67</v>
      </c>
      <c r="D46" s="19">
        <v>31</v>
      </c>
      <c r="E46" s="19">
        <v>32</v>
      </c>
      <c r="F46" s="19">
        <v>4</v>
      </c>
      <c r="G46" s="19">
        <v>37</v>
      </c>
      <c r="H46" s="19">
        <v>0</v>
      </c>
      <c r="I46" s="19">
        <v>37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29</v>
      </c>
      <c r="R46" s="19">
        <v>37</v>
      </c>
      <c r="S46" s="19">
        <v>0</v>
      </c>
      <c r="T46" s="19">
        <v>0</v>
      </c>
      <c r="U46" s="19">
        <v>33</v>
      </c>
      <c r="V46" s="19">
        <v>23</v>
      </c>
    </row>
    <row r="47" spans="2:22" ht="20.100000000000001" customHeight="1" thickBot="1" x14ac:dyDescent="0.25">
      <c r="B47" s="4" t="s">
        <v>233</v>
      </c>
      <c r="C47" s="19">
        <v>658</v>
      </c>
      <c r="D47" s="19">
        <v>329</v>
      </c>
      <c r="E47" s="19">
        <v>233</v>
      </c>
      <c r="F47" s="19">
        <v>96</v>
      </c>
      <c r="G47" s="19">
        <v>138</v>
      </c>
      <c r="H47" s="19">
        <v>0</v>
      </c>
      <c r="I47" s="19">
        <v>142</v>
      </c>
      <c r="J47" s="19">
        <v>6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414</v>
      </c>
      <c r="R47" s="19">
        <v>444</v>
      </c>
      <c r="S47" s="19">
        <v>2</v>
      </c>
      <c r="T47" s="19">
        <v>2</v>
      </c>
      <c r="U47" s="19">
        <v>403</v>
      </c>
      <c r="V47" s="19">
        <v>219</v>
      </c>
    </row>
    <row r="48" spans="2:22" ht="20.100000000000001" customHeight="1" thickBot="1" x14ac:dyDescent="0.25">
      <c r="B48" s="4" t="s">
        <v>234</v>
      </c>
      <c r="C48" s="19">
        <v>64</v>
      </c>
      <c r="D48" s="19">
        <v>18</v>
      </c>
      <c r="E48" s="19">
        <v>38</v>
      </c>
      <c r="F48" s="19">
        <v>8</v>
      </c>
      <c r="G48" s="19">
        <v>11</v>
      </c>
      <c r="H48" s="19">
        <v>0</v>
      </c>
      <c r="I48" s="19">
        <v>11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36</v>
      </c>
      <c r="R48" s="19">
        <v>36</v>
      </c>
      <c r="S48" s="19">
        <v>1</v>
      </c>
      <c r="T48" s="19">
        <v>8</v>
      </c>
      <c r="U48" s="19">
        <v>44</v>
      </c>
      <c r="V48" s="19">
        <v>35</v>
      </c>
    </row>
    <row r="49" spans="2:23" ht="20.100000000000001" customHeight="1" thickBot="1" x14ac:dyDescent="0.25">
      <c r="B49" s="4" t="s">
        <v>235</v>
      </c>
      <c r="C49" s="19">
        <v>31</v>
      </c>
      <c r="D49" s="19">
        <v>15</v>
      </c>
      <c r="E49" s="19">
        <v>16</v>
      </c>
      <c r="F49" s="19">
        <v>0</v>
      </c>
      <c r="G49" s="19">
        <v>36</v>
      </c>
      <c r="H49" s="19">
        <v>0</v>
      </c>
      <c r="I49" s="19">
        <v>31</v>
      </c>
      <c r="J49" s="19">
        <v>5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36</v>
      </c>
      <c r="R49" s="19">
        <v>36</v>
      </c>
      <c r="S49" s="19">
        <v>0</v>
      </c>
      <c r="T49" s="19">
        <v>0</v>
      </c>
      <c r="U49" s="19">
        <v>18</v>
      </c>
      <c r="V49" s="19">
        <v>18</v>
      </c>
    </row>
    <row r="50" spans="2:23" ht="20.100000000000001" customHeight="1" thickBot="1" x14ac:dyDescent="0.25">
      <c r="B50" s="4" t="s">
        <v>236</v>
      </c>
      <c r="C50" s="19">
        <v>699</v>
      </c>
      <c r="D50" s="19">
        <v>409</v>
      </c>
      <c r="E50" s="19">
        <v>89</v>
      </c>
      <c r="F50" s="19">
        <v>201</v>
      </c>
      <c r="G50" s="19">
        <v>55</v>
      </c>
      <c r="H50" s="19">
        <v>0</v>
      </c>
      <c r="I50" s="19">
        <v>50</v>
      </c>
      <c r="J50" s="19">
        <v>7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43</v>
      </c>
      <c r="R50" s="19">
        <v>74</v>
      </c>
      <c r="S50" s="19">
        <v>0</v>
      </c>
      <c r="T50" s="19">
        <v>9</v>
      </c>
      <c r="U50" s="19">
        <v>31</v>
      </c>
      <c r="V50" s="19">
        <v>41</v>
      </c>
    </row>
    <row r="51" spans="2:23" ht="20.100000000000001" customHeight="1" thickBot="1" x14ac:dyDescent="0.25">
      <c r="B51" s="4" t="s">
        <v>237</v>
      </c>
      <c r="C51" s="19">
        <v>22</v>
      </c>
      <c r="D51" s="19">
        <v>5</v>
      </c>
      <c r="E51" s="19">
        <v>7</v>
      </c>
      <c r="F51" s="19">
        <v>10</v>
      </c>
      <c r="G51" s="19">
        <v>8</v>
      </c>
      <c r="H51" s="19">
        <v>0</v>
      </c>
      <c r="I51" s="19">
        <v>8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1</v>
      </c>
      <c r="U51" s="19">
        <v>1</v>
      </c>
      <c r="V51" s="19">
        <v>2</v>
      </c>
    </row>
    <row r="52" spans="2:23" ht="20.100000000000001" customHeight="1" thickBot="1" x14ac:dyDescent="0.25">
      <c r="B52" s="4" t="s">
        <v>238</v>
      </c>
      <c r="C52" s="19">
        <v>63</v>
      </c>
      <c r="D52" s="19">
        <v>20</v>
      </c>
      <c r="E52" s="19">
        <v>33</v>
      </c>
      <c r="F52" s="19">
        <v>10</v>
      </c>
      <c r="G52" s="19">
        <v>21</v>
      </c>
      <c r="H52" s="19">
        <v>0</v>
      </c>
      <c r="I52" s="19">
        <v>17</v>
      </c>
      <c r="J52" s="19">
        <v>4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19</v>
      </c>
      <c r="R52" s="19">
        <v>19</v>
      </c>
      <c r="S52" s="19">
        <v>0</v>
      </c>
      <c r="T52" s="19">
        <v>1</v>
      </c>
      <c r="U52" s="19">
        <v>20</v>
      </c>
      <c r="V52" s="19">
        <v>7</v>
      </c>
    </row>
    <row r="53" spans="2:23" ht="20.100000000000001" customHeight="1" thickBot="1" x14ac:dyDescent="0.25">
      <c r="B53" s="4" t="s">
        <v>239</v>
      </c>
      <c r="C53" s="19">
        <v>87</v>
      </c>
      <c r="D53" s="19">
        <v>45</v>
      </c>
      <c r="E53" s="19">
        <v>29</v>
      </c>
      <c r="F53" s="19">
        <v>13</v>
      </c>
      <c r="G53" s="19">
        <v>27</v>
      </c>
      <c r="H53" s="19">
        <v>0</v>
      </c>
      <c r="I53" s="19">
        <v>26</v>
      </c>
      <c r="J53" s="19">
        <v>1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40</v>
      </c>
      <c r="R53" s="19">
        <v>42</v>
      </c>
      <c r="S53" s="19">
        <v>5</v>
      </c>
      <c r="T53" s="19">
        <v>0</v>
      </c>
      <c r="U53" s="19">
        <v>44</v>
      </c>
      <c r="V53" s="19">
        <v>29</v>
      </c>
    </row>
    <row r="54" spans="2:23" ht="20.100000000000001" customHeight="1" thickBot="1" x14ac:dyDescent="0.25">
      <c r="B54" s="4" t="s">
        <v>240</v>
      </c>
      <c r="C54" s="19">
        <v>554</v>
      </c>
      <c r="D54" s="19">
        <v>126</v>
      </c>
      <c r="E54" s="19">
        <v>296</v>
      </c>
      <c r="F54" s="19">
        <v>132</v>
      </c>
      <c r="G54" s="19">
        <v>88</v>
      </c>
      <c r="H54" s="19">
        <v>0</v>
      </c>
      <c r="I54" s="19">
        <v>81</v>
      </c>
      <c r="J54" s="19">
        <v>3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164</v>
      </c>
      <c r="R54" s="19">
        <v>163</v>
      </c>
      <c r="S54" s="19">
        <v>3</v>
      </c>
      <c r="T54" s="19">
        <v>9</v>
      </c>
      <c r="U54" s="19">
        <v>166</v>
      </c>
      <c r="V54" s="19">
        <v>120</v>
      </c>
    </row>
    <row r="55" spans="2:23" ht="20.100000000000001" customHeight="1" thickBot="1" x14ac:dyDescent="0.25">
      <c r="B55" s="4" t="s">
        <v>241</v>
      </c>
      <c r="C55" s="19">
        <v>430</v>
      </c>
      <c r="D55" s="19">
        <v>130</v>
      </c>
      <c r="E55" s="19">
        <v>54</v>
      </c>
      <c r="F55" s="19">
        <v>246</v>
      </c>
      <c r="G55" s="19">
        <v>191</v>
      </c>
      <c r="H55" s="19">
        <v>0</v>
      </c>
      <c r="I55" s="19">
        <v>195</v>
      </c>
      <c r="J55" s="19">
        <v>5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148</v>
      </c>
      <c r="R55" s="19">
        <v>146</v>
      </c>
      <c r="S55" s="19">
        <v>0</v>
      </c>
      <c r="T55" s="19">
        <v>2</v>
      </c>
      <c r="U55" s="19">
        <v>198</v>
      </c>
      <c r="V55" s="19">
        <v>96</v>
      </c>
    </row>
    <row r="56" spans="2:23" ht="20.100000000000001" customHeight="1" thickBot="1" x14ac:dyDescent="0.25">
      <c r="B56" s="4" t="s">
        <v>242</v>
      </c>
      <c r="C56" s="19">
        <v>37</v>
      </c>
      <c r="D56" s="19">
        <v>13</v>
      </c>
      <c r="E56" s="19">
        <v>15</v>
      </c>
      <c r="F56" s="19">
        <v>9</v>
      </c>
      <c r="G56" s="19">
        <v>12</v>
      </c>
      <c r="H56" s="19">
        <v>0</v>
      </c>
      <c r="I56" s="19">
        <v>13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24</v>
      </c>
      <c r="R56" s="19">
        <v>29</v>
      </c>
      <c r="S56" s="19">
        <v>0</v>
      </c>
      <c r="T56" s="19">
        <v>13</v>
      </c>
      <c r="U56" s="19">
        <v>38</v>
      </c>
      <c r="V56" s="19">
        <v>14</v>
      </c>
    </row>
    <row r="57" spans="2:23" ht="20.100000000000001" customHeight="1" thickBot="1" x14ac:dyDescent="0.25">
      <c r="B57" s="4" t="s">
        <v>243</v>
      </c>
      <c r="C57" s="19">
        <v>23</v>
      </c>
      <c r="D57" s="19">
        <v>16</v>
      </c>
      <c r="E57" s="19">
        <v>5</v>
      </c>
      <c r="F57" s="19">
        <v>2</v>
      </c>
      <c r="G57" s="19">
        <v>11</v>
      </c>
      <c r="H57" s="19">
        <v>0</v>
      </c>
      <c r="I57" s="19">
        <v>11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10</v>
      </c>
      <c r="R57" s="19">
        <v>10</v>
      </c>
      <c r="S57" s="19">
        <v>3</v>
      </c>
      <c r="T57" s="19">
        <v>1</v>
      </c>
      <c r="U57" s="19">
        <v>12</v>
      </c>
      <c r="V57" s="19">
        <v>5</v>
      </c>
    </row>
    <row r="58" spans="2:23" ht="20.100000000000001" customHeight="1" thickBot="1" x14ac:dyDescent="0.25">
      <c r="B58" s="4" t="s">
        <v>269</v>
      </c>
      <c r="C58" s="19">
        <v>96</v>
      </c>
      <c r="D58" s="19">
        <v>31</v>
      </c>
      <c r="E58" s="19">
        <v>31</v>
      </c>
      <c r="F58" s="19">
        <v>34</v>
      </c>
      <c r="G58" s="19">
        <v>10</v>
      </c>
      <c r="H58" s="19">
        <v>0</v>
      </c>
      <c r="I58" s="19">
        <v>12</v>
      </c>
      <c r="J58" s="19">
        <v>2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9</v>
      </c>
      <c r="R58" s="19">
        <v>11</v>
      </c>
      <c r="S58" s="19">
        <v>0</v>
      </c>
      <c r="T58" s="19">
        <v>7</v>
      </c>
      <c r="U58" s="19">
        <v>9</v>
      </c>
      <c r="V58" s="19">
        <v>4</v>
      </c>
    </row>
    <row r="59" spans="2:23" ht="20.100000000000001" customHeight="1" thickBot="1" x14ac:dyDescent="0.25">
      <c r="B59" s="4" t="s">
        <v>245</v>
      </c>
      <c r="C59" s="19">
        <v>250</v>
      </c>
      <c r="D59" s="19">
        <v>145</v>
      </c>
      <c r="E59" s="19">
        <v>36</v>
      </c>
      <c r="F59" s="19">
        <v>69</v>
      </c>
      <c r="G59" s="19">
        <v>128</v>
      </c>
      <c r="H59" s="19">
        <v>3</v>
      </c>
      <c r="I59" s="19">
        <v>128</v>
      </c>
      <c r="J59" s="19">
        <v>5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72</v>
      </c>
      <c r="R59" s="19">
        <v>91</v>
      </c>
      <c r="S59" s="19">
        <v>1</v>
      </c>
      <c r="T59" s="19">
        <v>5</v>
      </c>
      <c r="U59" s="19">
        <v>54</v>
      </c>
      <c r="V59" s="19">
        <v>57</v>
      </c>
    </row>
    <row r="60" spans="2:23" ht="20.100000000000001" customHeight="1" thickBot="1" x14ac:dyDescent="0.25">
      <c r="B60" s="4" t="s">
        <v>246</v>
      </c>
      <c r="C60" s="19">
        <v>25</v>
      </c>
      <c r="D60" s="19">
        <v>1</v>
      </c>
      <c r="E60" s="19">
        <v>18</v>
      </c>
      <c r="F60" s="19">
        <v>6</v>
      </c>
      <c r="G60" s="19">
        <v>14</v>
      </c>
      <c r="H60" s="19">
        <v>0</v>
      </c>
      <c r="I60" s="19">
        <v>14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17</v>
      </c>
      <c r="R60" s="19">
        <v>17</v>
      </c>
      <c r="S60" s="19">
        <v>0</v>
      </c>
      <c r="T60" s="19">
        <v>1</v>
      </c>
      <c r="U60" s="19">
        <v>15</v>
      </c>
      <c r="V60" s="19">
        <v>7</v>
      </c>
    </row>
    <row r="61" spans="2:23" ht="20.100000000000001" customHeight="1" thickBot="1" x14ac:dyDescent="0.25">
      <c r="B61" s="7" t="s">
        <v>22</v>
      </c>
      <c r="C61" s="9">
        <f>SUM(C11:C60)</f>
        <v>9812</v>
      </c>
      <c r="D61" s="9">
        <f t="shared" ref="D61:V61" si="0">SUM(D11:D60)</f>
        <v>3007</v>
      </c>
      <c r="E61" s="9">
        <f t="shared" si="0"/>
        <v>4174</v>
      </c>
      <c r="F61" s="9">
        <f t="shared" si="0"/>
        <v>2631</v>
      </c>
      <c r="G61" s="9">
        <f t="shared" si="0"/>
        <v>2968</v>
      </c>
      <c r="H61" s="9">
        <f t="shared" si="0"/>
        <v>4</v>
      </c>
      <c r="I61" s="9">
        <f t="shared" si="0"/>
        <v>2951</v>
      </c>
      <c r="J61" s="9">
        <f t="shared" si="0"/>
        <v>138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3421</v>
      </c>
      <c r="R61" s="9">
        <f t="shared" si="0"/>
        <v>3814</v>
      </c>
      <c r="S61" s="9">
        <f t="shared" si="0"/>
        <v>68</v>
      </c>
      <c r="T61" s="9">
        <f t="shared" si="0"/>
        <v>311</v>
      </c>
      <c r="U61" s="9">
        <f t="shared" si="0"/>
        <v>3339</v>
      </c>
      <c r="V61" s="9">
        <f t="shared" si="0"/>
        <v>2256</v>
      </c>
    </row>
    <row r="62" spans="2:23" ht="20.100000000000001" customHeight="1" x14ac:dyDescent="0.2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3" spans="2:23" ht="20.100000000000001" customHeight="1" x14ac:dyDescent="0.2"/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M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37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" customWidth="1"/>
    <col min="56" max="56" width="17" bestFit="1" customWidth="1"/>
    <col min="57" max="57" width="11.25" bestFit="1" customWidth="1"/>
    <col min="58" max="58" width="1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5" width="11.25" bestFit="1" customWidth="1"/>
    <col min="86" max="87" width="14.875" customWidth="1"/>
    <col min="88" max="88" width="17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83" t="s">
        <v>63</v>
      </c>
      <c r="D9" s="80"/>
      <c r="E9" s="80"/>
      <c r="F9" s="84"/>
      <c r="G9" s="83" t="s">
        <v>64</v>
      </c>
      <c r="H9" s="80"/>
      <c r="I9" s="80"/>
      <c r="J9" s="84"/>
      <c r="K9" s="83" t="s">
        <v>65</v>
      </c>
      <c r="L9" s="80"/>
      <c r="M9" s="80"/>
      <c r="N9" s="84"/>
      <c r="O9" s="83" t="s">
        <v>66</v>
      </c>
      <c r="P9" s="80"/>
      <c r="Q9" s="80"/>
      <c r="R9" s="84"/>
      <c r="S9" s="83" t="s">
        <v>67</v>
      </c>
      <c r="T9" s="80"/>
      <c r="U9" s="80"/>
      <c r="V9" s="84"/>
      <c r="W9" s="83" t="s">
        <v>68</v>
      </c>
      <c r="X9" s="80"/>
      <c r="Y9" s="80"/>
      <c r="Z9" s="84"/>
      <c r="AA9" s="83" t="s">
        <v>69</v>
      </c>
      <c r="AB9" s="80"/>
      <c r="AC9" s="80"/>
      <c r="AD9" s="84"/>
      <c r="AE9" s="83" t="s">
        <v>70</v>
      </c>
      <c r="AF9" s="80"/>
      <c r="AG9" s="80"/>
      <c r="AH9" s="84"/>
      <c r="AI9" s="83" t="s">
        <v>71</v>
      </c>
      <c r="AJ9" s="80"/>
      <c r="AK9" s="80"/>
      <c r="AL9" s="84"/>
      <c r="AM9" s="83" t="s">
        <v>72</v>
      </c>
      <c r="AN9" s="80"/>
      <c r="AO9" s="80"/>
      <c r="AP9" s="84"/>
      <c r="AQ9" s="83" t="s">
        <v>73</v>
      </c>
      <c r="AR9" s="80"/>
      <c r="AS9" s="80"/>
      <c r="AT9" s="84"/>
      <c r="AU9" s="83" t="s">
        <v>283</v>
      </c>
      <c r="AV9" s="80"/>
      <c r="AW9" s="80"/>
      <c r="AX9" s="84"/>
      <c r="AY9" s="83" t="s">
        <v>74</v>
      </c>
      <c r="AZ9" s="80"/>
      <c r="BA9" s="80"/>
      <c r="BB9" s="84"/>
      <c r="BC9" s="83" t="s">
        <v>266</v>
      </c>
      <c r="BD9" s="80"/>
      <c r="BE9" s="80"/>
      <c r="BF9" s="84"/>
      <c r="BG9" s="83" t="s">
        <v>75</v>
      </c>
      <c r="BH9" s="80"/>
      <c r="BI9" s="80"/>
      <c r="BJ9" s="84"/>
      <c r="BK9" s="83" t="s">
        <v>76</v>
      </c>
      <c r="BL9" s="80"/>
      <c r="BM9" s="80"/>
      <c r="BN9" s="84"/>
      <c r="BO9" s="83" t="s">
        <v>77</v>
      </c>
      <c r="BP9" s="80"/>
      <c r="BQ9" s="80"/>
      <c r="BR9" s="84"/>
      <c r="BS9" s="83" t="s">
        <v>78</v>
      </c>
      <c r="BT9" s="80"/>
      <c r="BU9" s="80"/>
      <c r="BV9" s="84"/>
      <c r="BW9" s="83" t="s">
        <v>79</v>
      </c>
      <c r="BX9" s="80"/>
      <c r="BY9" s="80"/>
      <c r="BZ9" s="84"/>
      <c r="CA9" s="83" t="s">
        <v>80</v>
      </c>
      <c r="CB9" s="80"/>
      <c r="CC9" s="80"/>
      <c r="CD9" s="84"/>
      <c r="CE9" s="83" t="s">
        <v>267</v>
      </c>
      <c r="CF9" s="80"/>
      <c r="CG9" s="80"/>
      <c r="CH9" s="80"/>
      <c r="CI9" s="83" t="s">
        <v>268</v>
      </c>
      <c r="CJ9" s="80"/>
      <c r="CK9" s="80"/>
      <c r="CL9" s="80"/>
    </row>
    <row r="10" spans="2:90" ht="42.75" customHeight="1" thickBot="1" x14ac:dyDescent="0.25">
      <c r="C10" s="8" t="s">
        <v>31</v>
      </c>
      <c r="D10" s="8" t="s">
        <v>81</v>
      </c>
      <c r="E10" s="8" t="s">
        <v>33</v>
      </c>
      <c r="F10" s="8" t="s">
        <v>34</v>
      </c>
      <c r="G10" s="8" t="s">
        <v>31</v>
      </c>
      <c r="H10" s="8" t="s">
        <v>81</v>
      </c>
      <c r="I10" s="8" t="s">
        <v>33</v>
      </c>
      <c r="J10" s="8" t="s">
        <v>34</v>
      </c>
      <c r="K10" s="8" t="s">
        <v>31</v>
      </c>
      <c r="L10" s="8" t="s">
        <v>81</v>
      </c>
      <c r="M10" s="8" t="s">
        <v>33</v>
      </c>
      <c r="N10" s="8" t="s">
        <v>34</v>
      </c>
      <c r="O10" s="8" t="s">
        <v>31</v>
      </c>
      <c r="P10" s="8" t="s">
        <v>81</v>
      </c>
      <c r="Q10" s="8" t="s">
        <v>33</v>
      </c>
      <c r="R10" s="8" t="s">
        <v>34</v>
      </c>
      <c r="S10" s="8" t="s">
        <v>31</v>
      </c>
      <c r="T10" s="8" t="s">
        <v>81</v>
      </c>
      <c r="U10" s="8" t="s">
        <v>33</v>
      </c>
      <c r="V10" s="8" t="s">
        <v>34</v>
      </c>
      <c r="W10" s="8" t="s">
        <v>31</v>
      </c>
      <c r="X10" s="8" t="s">
        <v>81</v>
      </c>
      <c r="Y10" s="8" t="s">
        <v>33</v>
      </c>
      <c r="Z10" s="8" t="s">
        <v>34</v>
      </c>
      <c r="AA10" s="8" t="s">
        <v>31</v>
      </c>
      <c r="AB10" s="8" t="s">
        <v>81</v>
      </c>
      <c r="AC10" s="8" t="s">
        <v>33</v>
      </c>
      <c r="AD10" s="8" t="s">
        <v>34</v>
      </c>
      <c r="AE10" s="8" t="s">
        <v>31</v>
      </c>
      <c r="AF10" s="8" t="s">
        <v>81</v>
      </c>
      <c r="AG10" s="8" t="s">
        <v>33</v>
      </c>
      <c r="AH10" s="8" t="s">
        <v>34</v>
      </c>
      <c r="AI10" s="8" t="s">
        <v>31</v>
      </c>
      <c r="AJ10" s="8" t="s">
        <v>81</v>
      </c>
      <c r="AK10" s="8" t="s">
        <v>33</v>
      </c>
      <c r="AL10" s="8" t="s">
        <v>34</v>
      </c>
      <c r="AM10" s="8" t="s">
        <v>31</v>
      </c>
      <c r="AN10" s="8" t="s">
        <v>81</v>
      </c>
      <c r="AO10" s="8" t="s">
        <v>33</v>
      </c>
      <c r="AP10" s="8" t="s">
        <v>34</v>
      </c>
      <c r="AQ10" s="8" t="s">
        <v>31</v>
      </c>
      <c r="AR10" s="8" t="s">
        <v>81</v>
      </c>
      <c r="AS10" s="8" t="s">
        <v>33</v>
      </c>
      <c r="AT10" s="8" t="s">
        <v>34</v>
      </c>
      <c r="AU10" s="8" t="s">
        <v>31</v>
      </c>
      <c r="AV10" s="8" t="s">
        <v>81</v>
      </c>
      <c r="AW10" s="8" t="s">
        <v>33</v>
      </c>
      <c r="AX10" s="8" t="s">
        <v>34</v>
      </c>
      <c r="AY10" s="8" t="s">
        <v>31</v>
      </c>
      <c r="AZ10" s="8" t="s">
        <v>81</v>
      </c>
      <c r="BA10" s="8" t="s">
        <v>33</v>
      </c>
      <c r="BB10" s="8" t="s">
        <v>34</v>
      </c>
      <c r="BC10" s="8" t="s">
        <v>31</v>
      </c>
      <c r="BD10" s="8" t="s">
        <v>81</v>
      </c>
      <c r="BE10" s="8" t="s">
        <v>33</v>
      </c>
      <c r="BF10" s="8" t="s">
        <v>34</v>
      </c>
      <c r="BG10" s="8" t="s">
        <v>31</v>
      </c>
      <c r="BH10" s="8" t="s">
        <v>81</v>
      </c>
      <c r="BI10" s="8" t="s">
        <v>33</v>
      </c>
      <c r="BJ10" s="8" t="s">
        <v>34</v>
      </c>
      <c r="BK10" s="8" t="s">
        <v>31</v>
      </c>
      <c r="BL10" s="8" t="s">
        <v>81</v>
      </c>
      <c r="BM10" s="8" t="s">
        <v>33</v>
      </c>
      <c r="BN10" s="8" t="s">
        <v>34</v>
      </c>
      <c r="BO10" s="8" t="s">
        <v>31</v>
      </c>
      <c r="BP10" s="8" t="s">
        <v>81</v>
      </c>
      <c r="BQ10" s="8" t="s">
        <v>33</v>
      </c>
      <c r="BR10" s="8" t="s">
        <v>34</v>
      </c>
      <c r="BS10" s="8" t="s">
        <v>31</v>
      </c>
      <c r="BT10" s="8" t="s">
        <v>81</v>
      </c>
      <c r="BU10" s="8" t="s">
        <v>33</v>
      </c>
      <c r="BV10" s="8" t="s">
        <v>34</v>
      </c>
      <c r="BW10" s="8" t="s">
        <v>31</v>
      </c>
      <c r="BX10" s="8" t="s">
        <v>81</v>
      </c>
      <c r="BY10" s="8" t="s">
        <v>33</v>
      </c>
      <c r="BZ10" s="8" t="s">
        <v>34</v>
      </c>
      <c r="CA10" s="8" t="s">
        <v>31</v>
      </c>
      <c r="CB10" s="8" t="s">
        <v>81</v>
      </c>
      <c r="CC10" s="8" t="s">
        <v>33</v>
      </c>
      <c r="CD10" s="8" t="s">
        <v>34</v>
      </c>
      <c r="CE10" s="8" t="s">
        <v>31</v>
      </c>
      <c r="CF10" s="8" t="s">
        <v>81</v>
      </c>
      <c r="CG10" s="8" t="s">
        <v>33</v>
      </c>
      <c r="CH10" s="8" t="s">
        <v>34</v>
      </c>
      <c r="CI10" s="8" t="s">
        <v>31</v>
      </c>
      <c r="CJ10" s="8" t="s">
        <v>81</v>
      </c>
      <c r="CK10" s="8" t="s">
        <v>33</v>
      </c>
      <c r="CL10" s="8" t="s">
        <v>34</v>
      </c>
    </row>
    <row r="11" spans="2:90" ht="20.100000000000001" customHeight="1" thickBot="1" x14ac:dyDescent="0.25">
      <c r="B11" s="3" t="s">
        <v>197</v>
      </c>
      <c r="C11" s="18">
        <v>494</v>
      </c>
      <c r="D11" s="18">
        <v>4</v>
      </c>
      <c r="E11" s="18">
        <v>561</v>
      </c>
      <c r="F11" s="18">
        <v>517</v>
      </c>
      <c r="G11" s="18">
        <v>3</v>
      </c>
      <c r="H11" s="18">
        <v>0</v>
      </c>
      <c r="I11" s="18">
        <v>4</v>
      </c>
      <c r="J11" s="18">
        <v>3</v>
      </c>
      <c r="K11" s="18">
        <v>1</v>
      </c>
      <c r="L11" s="18">
        <v>0</v>
      </c>
      <c r="M11" s="18">
        <v>3</v>
      </c>
      <c r="N11" s="18">
        <v>7</v>
      </c>
      <c r="O11" s="18">
        <v>0</v>
      </c>
      <c r="P11" s="18">
        <v>0</v>
      </c>
      <c r="Q11" s="18">
        <v>0</v>
      </c>
      <c r="R11" s="18">
        <v>0</v>
      </c>
      <c r="S11" s="18">
        <v>8</v>
      </c>
      <c r="T11" s="18">
        <v>4</v>
      </c>
      <c r="U11" s="18">
        <v>13</v>
      </c>
      <c r="V11" s="18">
        <v>3</v>
      </c>
      <c r="W11" s="18">
        <v>182</v>
      </c>
      <c r="X11" s="18">
        <v>0</v>
      </c>
      <c r="Y11" s="18">
        <v>185</v>
      </c>
      <c r="Z11" s="18">
        <v>160</v>
      </c>
      <c r="AA11" s="18">
        <v>1</v>
      </c>
      <c r="AB11" s="18">
        <v>0</v>
      </c>
      <c r="AC11" s="18">
        <v>1</v>
      </c>
      <c r="AD11" s="18">
        <v>1</v>
      </c>
      <c r="AE11" s="18">
        <v>2</v>
      </c>
      <c r="AF11" s="18">
        <v>0</v>
      </c>
      <c r="AG11" s="18">
        <v>2</v>
      </c>
      <c r="AH11" s="18">
        <v>1</v>
      </c>
      <c r="AI11" s="18">
        <v>0</v>
      </c>
      <c r="AJ11" s="18">
        <v>0</v>
      </c>
      <c r="AK11" s="18">
        <v>0</v>
      </c>
      <c r="AL11" s="18">
        <v>0</v>
      </c>
      <c r="AM11" s="18">
        <v>6</v>
      </c>
      <c r="AN11" s="18">
        <v>0</v>
      </c>
      <c r="AO11" s="18">
        <v>4</v>
      </c>
      <c r="AP11" s="18">
        <v>3</v>
      </c>
      <c r="AQ11" s="18">
        <v>83</v>
      </c>
      <c r="AR11" s="18">
        <v>0</v>
      </c>
      <c r="AS11" s="18">
        <v>95</v>
      </c>
      <c r="AT11" s="18">
        <v>108</v>
      </c>
      <c r="AU11" s="18">
        <v>0</v>
      </c>
      <c r="AV11" s="18">
        <v>0</v>
      </c>
      <c r="AW11" s="18">
        <v>0</v>
      </c>
      <c r="AX11" s="18">
        <v>0</v>
      </c>
      <c r="AY11" s="18">
        <v>5</v>
      </c>
      <c r="AZ11" s="18">
        <v>0</v>
      </c>
      <c r="BA11" s="18">
        <v>7</v>
      </c>
      <c r="BB11" s="18">
        <v>10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21</v>
      </c>
      <c r="BT11" s="18">
        <v>0</v>
      </c>
      <c r="BU11" s="18">
        <v>14</v>
      </c>
      <c r="BV11" s="18">
        <v>26</v>
      </c>
      <c r="BW11" s="18">
        <v>6</v>
      </c>
      <c r="BX11" s="18">
        <v>0</v>
      </c>
      <c r="BY11" s="18">
        <v>9</v>
      </c>
      <c r="BZ11" s="18">
        <v>22</v>
      </c>
      <c r="CA11" s="18">
        <v>176</v>
      </c>
      <c r="CB11" s="18">
        <v>0</v>
      </c>
      <c r="CC11" s="18">
        <v>224</v>
      </c>
      <c r="CD11" s="18">
        <v>173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198</v>
      </c>
      <c r="C12" s="19">
        <v>684</v>
      </c>
      <c r="D12" s="19">
        <v>8</v>
      </c>
      <c r="E12" s="19">
        <v>720</v>
      </c>
      <c r="F12" s="19">
        <v>651</v>
      </c>
      <c r="G12" s="19">
        <v>4</v>
      </c>
      <c r="H12" s="19">
        <v>0</v>
      </c>
      <c r="I12" s="19">
        <v>3</v>
      </c>
      <c r="J12" s="19">
        <v>5</v>
      </c>
      <c r="K12" s="19">
        <v>0</v>
      </c>
      <c r="L12" s="19">
        <v>0</v>
      </c>
      <c r="M12" s="19">
        <v>0</v>
      </c>
      <c r="N12" s="19">
        <v>0</v>
      </c>
      <c r="O12" s="19">
        <v>1</v>
      </c>
      <c r="P12" s="19">
        <v>0</v>
      </c>
      <c r="Q12" s="19">
        <v>1</v>
      </c>
      <c r="R12" s="19">
        <v>0</v>
      </c>
      <c r="S12" s="19">
        <v>24</v>
      </c>
      <c r="T12" s="19">
        <v>4</v>
      </c>
      <c r="U12" s="19">
        <v>25</v>
      </c>
      <c r="V12" s="19">
        <v>5</v>
      </c>
      <c r="W12" s="19">
        <v>208</v>
      </c>
      <c r="X12" s="19">
        <v>0</v>
      </c>
      <c r="Y12" s="19">
        <v>219</v>
      </c>
      <c r="Z12" s="19">
        <v>217</v>
      </c>
      <c r="AA12" s="19">
        <v>1</v>
      </c>
      <c r="AB12" s="19">
        <v>0</v>
      </c>
      <c r="AC12" s="19">
        <v>1</v>
      </c>
      <c r="AD12" s="19">
        <v>0</v>
      </c>
      <c r="AE12" s="19">
        <v>5</v>
      </c>
      <c r="AF12" s="19">
        <v>0</v>
      </c>
      <c r="AG12" s="19">
        <v>7</v>
      </c>
      <c r="AH12" s="19">
        <v>8</v>
      </c>
      <c r="AI12" s="19">
        <v>1</v>
      </c>
      <c r="AJ12" s="19">
        <v>0</v>
      </c>
      <c r="AK12" s="19">
        <v>2</v>
      </c>
      <c r="AL12" s="19">
        <v>0</v>
      </c>
      <c r="AM12" s="19">
        <v>11</v>
      </c>
      <c r="AN12" s="19">
        <v>2</v>
      </c>
      <c r="AO12" s="19">
        <v>9</v>
      </c>
      <c r="AP12" s="19">
        <v>5</v>
      </c>
      <c r="AQ12" s="19">
        <v>127</v>
      </c>
      <c r="AR12" s="19">
        <v>0</v>
      </c>
      <c r="AS12" s="19">
        <v>121</v>
      </c>
      <c r="AT12" s="19">
        <v>112</v>
      </c>
      <c r="AU12" s="19">
        <v>0</v>
      </c>
      <c r="AV12" s="19">
        <v>0</v>
      </c>
      <c r="AW12" s="19">
        <v>1</v>
      </c>
      <c r="AX12" s="19">
        <v>1</v>
      </c>
      <c r="AY12" s="19">
        <v>25</v>
      </c>
      <c r="AZ12" s="19">
        <v>0</v>
      </c>
      <c r="BA12" s="19">
        <v>16</v>
      </c>
      <c r="BB12" s="19">
        <v>23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2</v>
      </c>
      <c r="BL12" s="19">
        <v>0</v>
      </c>
      <c r="BM12" s="19">
        <v>1</v>
      </c>
      <c r="BN12" s="19">
        <v>1</v>
      </c>
      <c r="BO12" s="19">
        <v>0</v>
      </c>
      <c r="BP12" s="19">
        <v>0</v>
      </c>
      <c r="BQ12" s="19">
        <v>0</v>
      </c>
      <c r="BR12" s="19">
        <v>0</v>
      </c>
      <c r="BS12" s="19">
        <v>26</v>
      </c>
      <c r="BT12" s="19">
        <v>0</v>
      </c>
      <c r="BU12" s="19">
        <v>30</v>
      </c>
      <c r="BV12" s="19">
        <v>32</v>
      </c>
      <c r="BW12" s="19">
        <v>30</v>
      </c>
      <c r="BX12" s="19">
        <v>2</v>
      </c>
      <c r="BY12" s="19">
        <v>32</v>
      </c>
      <c r="BZ12" s="19">
        <v>6</v>
      </c>
      <c r="CA12" s="19">
        <v>219</v>
      </c>
      <c r="CB12" s="19">
        <v>0</v>
      </c>
      <c r="CC12" s="19">
        <v>252</v>
      </c>
      <c r="CD12" s="19">
        <v>236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199</v>
      </c>
      <c r="C13" s="19">
        <v>330</v>
      </c>
      <c r="D13" s="19">
        <v>0</v>
      </c>
      <c r="E13" s="19">
        <v>376</v>
      </c>
      <c r="F13" s="19">
        <v>296</v>
      </c>
      <c r="G13" s="19">
        <v>2</v>
      </c>
      <c r="H13" s="19">
        <v>0</v>
      </c>
      <c r="I13" s="19">
        <v>2</v>
      </c>
      <c r="J13" s="19">
        <v>5</v>
      </c>
      <c r="K13" s="19">
        <v>2</v>
      </c>
      <c r="L13" s="19">
        <v>0</v>
      </c>
      <c r="M13" s="19">
        <v>2</v>
      </c>
      <c r="N13" s="19">
        <v>0</v>
      </c>
      <c r="O13" s="19">
        <v>1</v>
      </c>
      <c r="P13" s="19">
        <v>0</v>
      </c>
      <c r="Q13" s="19">
        <v>1</v>
      </c>
      <c r="R13" s="19">
        <v>0</v>
      </c>
      <c r="S13" s="19">
        <v>10</v>
      </c>
      <c r="T13" s="19">
        <v>0</v>
      </c>
      <c r="U13" s="19">
        <v>15</v>
      </c>
      <c r="V13" s="19">
        <v>6</v>
      </c>
      <c r="W13" s="19">
        <v>104</v>
      </c>
      <c r="X13" s="19">
        <v>0</v>
      </c>
      <c r="Y13" s="19">
        <v>144</v>
      </c>
      <c r="Z13" s="19">
        <v>110</v>
      </c>
      <c r="AA13" s="19">
        <v>0</v>
      </c>
      <c r="AB13" s="19">
        <v>0</v>
      </c>
      <c r="AC13" s="19">
        <v>1</v>
      </c>
      <c r="AD13" s="19">
        <v>0</v>
      </c>
      <c r="AE13" s="19">
        <v>3</v>
      </c>
      <c r="AF13" s="19">
        <v>0</v>
      </c>
      <c r="AG13" s="19">
        <v>4</v>
      </c>
      <c r="AH13" s="19">
        <v>3</v>
      </c>
      <c r="AI13" s="19">
        <v>0</v>
      </c>
      <c r="AJ13" s="19">
        <v>0</v>
      </c>
      <c r="AK13" s="19">
        <v>0</v>
      </c>
      <c r="AL13" s="19">
        <v>0</v>
      </c>
      <c r="AM13" s="19">
        <v>4</v>
      </c>
      <c r="AN13" s="19">
        <v>0</v>
      </c>
      <c r="AO13" s="19">
        <v>5</v>
      </c>
      <c r="AP13" s="19">
        <v>0</v>
      </c>
      <c r="AQ13" s="19">
        <v>60</v>
      </c>
      <c r="AR13" s="19">
        <v>0</v>
      </c>
      <c r="AS13" s="19">
        <v>72</v>
      </c>
      <c r="AT13" s="19">
        <v>45</v>
      </c>
      <c r="AU13" s="19">
        <v>0</v>
      </c>
      <c r="AV13" s="19">
        <v>0</v>
      </c>
      <c r="AW13" s="19">
        <v>0</v>
      </c>
      <c r="AX13" s="19">
        <v>0</v>
      </c>
      <c r="AY13" s="19">
        <v>2</v>
      </c>
      <c r="AZ13" s="19">
        <v>0</v>
      </c>
      <c r="BA13" s="19">
        <v>2</v>
      </c>
      <c r="BB13" s="19">
        <v>2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19</v>
      </c>
      <c r="BT13" s="19">
        <v>0</v>
      </c>
      <c r="BU13" s="19">
        <v>13</v>
      </c>
      <c r="BV13" s="19">
        <v>14</v>
      </c>
      <c r="BW13" s="19">
        <v>9</v>
      </c>
      <c r="BX13" s="19">
        <v>0</v>
      </c>
      <c r="BY13" s="19">
        <v>8</v>
      </c>
      <c r="BZ13" s="19">
        <v>5</v>
      </c>
      <c r="CA13" s="19">
        <v>114</v>
      </c>
      <c r="CB13" s="19">
        <v>0</v>
      </c>
      <c r="CC13" s="19">
        <v>107</v>
      </c>
      <c r="CD13" s="19">
        <v>106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200</v>
      </c>
      <c r="C14" s="19">
        <v>594</v>
      </c>
      <c r="D14" s="19">
        <v>11</v>
      </c>
      <c r="E14" s="19">
        <v>636</v>
      </c>
      <c r="F14" s="19">
        <v>457</v>
      </c>
      <c r="G14" s="19">
        <v>1</v>
      </c>
      <c r="H14" s="19">
        <v>0</v>
      </c>
      <c r="I14" s="19">
        <v>1</v>
      </c>
      <c r="J14" s="19">
        <v>1</v>
      </c>
      <c r="K14" s="19">
        <v>0</v>
      </c>
      <c r="L14" s="19">
        <v>0</v>
      </c>
      <c r="M14" s="19">
        <v>5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20</v>
      </c>
      <c r="T14" s="19">
        <v>4</v>
      </c>
      <c r="U14" s="19">
        <v>22</v>
      </c>
      <c r="V14" s="19">
        <v>5</v>
      </c>
      <c r="W14" s="19">
        <v>181</v>
      </c>
      <c r="X14" s="19">
        <v>1</v>
      </c>
      <c r="Y14" s="19">
        <v>177</v>
      </c>
      <c r="Z14" s="19">
        <v>132</v>
      </c>
      <c r="AA14" s="19">
        <v>3</v>
      </c>
      <c r="AB14" s="19">
        <v>0</v>
      </c>
      <c r="AC14" s="19">
        <v>5</v>
      </c>
      <c r="AD14" s="19">
        <v>2</v>
      </c>
      <c r="AE14" s="19">
        <v>7</v>
      </c>
      <c r="AF14" s="19">
        <v>1</v>
      </c>
      <c r="AG14" s="19">
        <v>8</v>
      </c>
      <c r="AH14" s="19">
        <v>8</v>
      </c>
      <c r="AI14" s="19">
        <v>0</v>
      </c>
      <c r="AJ14" s="19">
        <v>0</v>
      </c>
      <c r="AK14" s="19">
        <v>0</v>
      </c>
      <c r="AL14" s="19">
        <v>0</v>
      </c>
      <c r="AM14" s="19">
        <v>14</v>
      </c>
      <c r="AN14" s="19">
        <v>1</v>
      </c>
      <c r="AO14" s="19">
        <v>17</v>
      </c>
      <c r="AP14" s="19">
        <v>4</v>
      </c>
      <c r="AQ14" s="19">
        <v>102</v>
      </c>
      <c r="AR14" s="19">
        <v>0</v>
      </c>
      <c r="AS14" s="19">
        <v>102</v>
      </c>
      <c r="AT14" s="19">
        <v>82</v>
      </c>
      <c r="AU14" s="19">
        <v>1</v>
      </c>
      <c r="AV14" s="19">
        <v>0</v>
      </c>
      <c r="AW14" s="19">
        <v>1</v>
      </c>
      <c r="AX14" s="19">
        <v>0</v>
      </c>
      <c r="AY14" s="19">
        <v>23</v>
      </c>
      <c r="AZ14" s="19">
        <v>0</v>
      </c>
      <c r="BA14" s="19">
        <v>22</v>
      </c>
      <c r="BB14" s="19">
        <v>13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21</v>
      </c>
      <c r="BT14" s="19">
        <v>0</v>
      </c>
      <c r="BU14" s="19">
        <v>23</v>
      </c>
      <c r="BV14" s="19">
        <v>31</v>
      </c>
      <c r="BW14" s="19">
        <v>15</v>
      </c>
      <c r="BX14" s="19">
        <v>4</v>
      </c>
      <c r="BY14" s="19">
        <v>29</v>
      </c>
      <c r="BZ14" s="19">
        <v>5</v>
      </c>
      <c r="CA14" s="19">
        <v>206</v>
      </c>
      <c r="CB14" s="19">
        <v>0</v>
      </c>
      <c r="CC14" s="19">
        <v>224</v>
      </c>
      <c r="CD14" s="19">
        <v>174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201</v>
      </c>
      <c r="C15" s="19">
        <v>209</v>
      </c>
      <c r="D15" s="19">
        <v>0</v>
      </c>
      <c r="E15" s="19">
        <v>245</v>
      </c>
      <c r="F15" s="19">
        <v>282</v>
      </c>
      <c r="G15" s="19">
        <v>1</v>
      </c>
      <c r="H15" s="19">
        <v>0</v>
      </c>
      <c r="I15" s="19">
        <v>3</v>
      </c>
      <c r="J15" s="19">
        <v>3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7</v>
      </c>
      <c r="T15" s="19">
        <v>0</v>
      </c>
      <c r="U15" s="19">
        <v>6</v>
      </c>
      <c r="V15" s="19">
        <v>2</v>
      </c>
      <c r="W15" s="19">
        <v>58</v>
      </c>
      <c r="X15" s="19">
        <v>0</v>
      </c>
      <c r="Y15" s="19">
        <v>62</v>
      </c>
      <c r="Z15" s="19">
        <v>85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2</v>
      </c>
      <c r="AI15" s="19">
        <v>0</v>
      </c>
      <c r="AJ15" s="19">
        <v>0</v>
      </c>
      <c r="AK15" s="19">
        <v>0</v>
      </c>
      <c r="AL15" s="19">
        <v>0</v>
      </c>
      <c r="AM15" s="19">
        <v>2</v>
      </c>
      <c r="AN15" s="19">
        <v>0</v>
      </c>
      <c r="AO15" s="19">
        <v>2</v>
      </c>
      <c r="AP15" s="19">
        <v>0</v>
      </c>
      <c r="AQ15" s="19">
        <v>51</v>
      </c>
      <c r="AR15" s="19">
        <v>0</v>
      </c>
      <c r="AS15" s="19">
        <v>63</v>
      </c>
      <c r="AT15" s="19">
        <v>49</v>
      </c>
      <c r="AU15" s="19">
        <v>0</v>
      </c>
      <c r="AV15" s="19">
        <v>0</v>
      </c>
      <c r="AW15" s="19">
        <v>0</v>
      </c>
      <c r="AX15" s="19">
        <v>0</v>
      </c>
      <c r="AY15" s="19">
        <v>2</v>
      </c>
      <c r="AZ15" s="19">
        <v>0</v>
      </c>
      <c r="BA15" s="19">
        <v>1</v>
      </c>
      <c r="BB15" s="19">
        <v>2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9</v>
      </c>
      <c r="BT15" s="19">
        <v>0</v>
      </c>
      <c r="BU15" s="19">
        <v>8</v>
      </c>
      <c r="BV15" s="19">
        <v>17</v>
      </c>
      <c r="BW15" s="19">
        <v>3</v>
      </c>
      <c r="BX15" s="19">
        <v>0</v>
      </c>
      <c r="BY15" s="19">
        <v>4</v>
      </c>
      <c r="BZ15" s="19">
        <v>1</v>
      </c>
      <c r="CA15" s="19">
        <v>76</v>
      </c>
      <c r="CB15" s="19">
        <v>0</v>
      </c>
      <c r="CC15" s="19">
        <v>96</v>
      </c>
      <c r="CD15" s="19">
        <v>121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202</v>
      </c>
      <c r="C16" s="19">
        <v>301</v>
      </c>
      <c r="D16" s="19">
        <v>12</v>
      </c>
      <c r="E16" s="19">
        <v>337</v>
      </c>
      <c r="F16" s="19">
        <v>266</v>
      </c>
      <c r="G16" s="19">
        <v>0</v>
      </c>
      <c r="H16" s="19">
        <v>0</v>
      </c>
      <c r="I16" s="19">
        <v>0</v>
      </c>
      <c r="J16" s="19">
        <v>1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2</v>
      </c>
      <c r="S16" s="19">
        <v>19</v>
      </c>
      <c r="T16" s="19">
        <v>5</v>
      </c>
      <c r="U16" s="19">
        <v>17</v>
      </c>
      <c r="V16" s="19">
        <v>10</v>
      </c>
      <c r="W16" s="19">
        <v>88</v>
      </c>
      <c r="X16" s="19">
        <v>1</v>
      </c>
      <c r="Y16" s="19">
        <v>96</v>
      </c>
      <c r="Z16" s="19">
        <v>59</v>
      </c>
      <c r="AA16" s="19">
        <v>3</v>
      </c>
      <c r="AB16" s="19">
        <v>1</v>
      </c>
      <c r="AC16" s="19">
        <v>3</v>
      </c>
      <c r="AD16" s="19">
        <v>1</v>
      </c>
      <c r="AE16" s="19">
        <v>2</v>
      </c>
      <c r="AF16" s="19">
        <v>0</v>
      </c>
      <c r="AG16" s="19">
        <v>4</v>
      </c>
      <c r="AH16" s="19">
        <v>2</v>
      </c>
      <c r="AI16" s="19">
        <v>0</v>
      </c>
      <c r="AJ16" s="19">
        <v>0</v>
      </c>
      <c r="AK16" s="19">
        <v>0</v>
      </c>
      <c r="AL16" s="19">
        <v>0</v>
      </c>
      <c r="AM16" s="19">
        <v>3</v>
      </c>
      <c r="AN16" s="19">
        <v>1</v>
      </c>
      <c r="AO16" s="19">
        <v>7</v>
      </c>
      <c r="AP16" s="19">
        <v>6</v>
      </c>
      <c r="AQ16" s="19">
        <v>77</v>
      </c>
      <c r="AR16" s="19">
        <v>0</v>
      </c>
      <c r="AS16" s="19">
        <v>76</v>
      </c>
      <c r="AT16" s="19">
        <v>70</v>
      </c>
      <c r="AU16" s="19">
        <v>1</v>
      </c>
      <c r="AV16" s="19">
        <v>0</v>
      </c>
      <c r="AW16" s="19">
        <v>1</v>
      </c>
      <c r="AX16" s="19">
        <v>0</v>
      </c>
      <c r="AY16" s="19">
        <v>3</v>
      </c>
      <c r="AZ16" s="19">
        <v>0</v>
      </c>
      <c r="BA16" s="19">
        <v>6</v>
      </c>
      <c r="BB16" s="19">
        <v>1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18</v>
      </c>
      <c r="BT16" s="19">
        <v>0</v>
      </c>
      <c r="BU16" s="19">
        <v>14</v>
      </c>
      <c r="BV16" s="19">
        <v>33</v>
      </c>
      <c r="BW16" s="19">
        <v>8</v>
      </c>
      <c r="BX16" s="19">
        <v>4</v>
      </c>
      <c r="BY16" s="19">
        <v>13</v>
      </c>
      <c r="BZ16" s="19">
        <v>6</v>
      </c>
      <c r="CA16" s="19">
        <v>79</v>
      </c>
      <c r="CB16" s="19">
        <v>0</v>
      </c>
      <c r="CC16" s="19">
        <v>100</v>
      </c>
      <c r="CD16" s="19">
        <v>75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203</v>
      </c>
      <c r="C17" s="19">
        <v>825</v>
      </c>
      <c r="D17" s="19">
        <v>19</v>
      </c>
      <c r="E17" s="19">
        <v>844</v>
      </c>
      <c r="F17" s="19">
        <v>607</v>
      </c>
      <c r="G17" s="19">
        <v>9</v>
      </c>
      <c r="H17" s="19">
        <v>0</v>
      </c>
      <c r="I17" s="19">
        <v>10</v>
      </c>
      <c r="J17" s="19">
        <v>8</v>
      </c>
      <c r="K17" s="19">
        <v>3</v>
      </c>
      <c r="L17" s="19">
        <v>0</v>
      </c>
      <c r="M17" s="19">
        <v>2</v>
      </c>
      <c r="N17" s="19">
        <v>1</v>
      </c>
      <c r="O17" s="19">
        <v>0</v>
      </c>
      <c r="P17" s="19">
        <v>0</v>
      </c>
      <c r="Q17" s="19">
        <v>0</v>
      </c>
      <c r="R17" s="19">
        <v>0</v>
      </c>
      <c r="S17" s="19">
        <v>32</v>
      </c>
      <c r="T17" s="19">
        <v>9</v>
      </c>
      <c r="U17" s="19">
        <v>40</v>
      </c>
      <c r="V17" s="19">
        <v>10</v>
      </c>
      <c r="W17" s="19">
        <v>236</v>
      </c>
      <c r="X17" s="19">
        <v>1</v>
      </c>
      <c r="Y17" s="19">
        <v>238</v>
      </c>
      <c r="Z17" s="19">
        <v>193</v>
      </c>
      <c r="AA17" s="19">
        <v>2</v>
      </c>
      <c r="AB17" s="19">
        <v>0</v>
      </c>
      <c r="AC17" s="19">
        <v>1</v>
      </c>
      <c r="AD17" s="19">
        <v>1</v>
      </c>
      <c r="AE17" s="19">
        <v>6</v>
      </c>
      <c r="AF17" s="19">
        <v>0</v>
      </c>
      <c r="AG17" s="19">
        <v>6</v>
      </c>
      <c r="AH17" s="19">
        <v>5</v>
      </c>
      <c r="AI17" s="19">
        <v>0</v>
      </c>
      <c r="AJ17" s="19">
        <v>0</v>
      </c>
      <c r="AK17" s="19">
        <v>0</v>
      </c>
      <c r="AL17" s="19">
        <v>0</v>
      </c>
      <c r="AM17" s="19">
        <v>13</v>
      </c>
      <c r="AN17" s="19">
        <v>1</v>
      </c>
      <c r="AO17" s="19">
        <v>15</v>
      </c>
      <c r="AP17" s="19">
        <v>7</v>
      </c>
      <c r="AQ17" s="19">
        <v>149</v>
      </c>
      <c r="AR17" s="19">
        <v>0</v>
      </c>
      <c r="AS17" s="19">
        <v>183</v>
      </c>
      <c r="AT17" s="19">
        <v>106</v>
      </c>
      <c r="AU17" s="19">
        <v>0</v>
      </c>
      <c r="AV17" s="19">
        <v>0</v>
      </c>
      <c r="AW17" s="19">
        <v>0</v>
      </c>
      <c r="AX17" s="19">
        <v>0</v>
      </c>
      <c r="AY17" s="19">
        <v>24</v>
      </c>
      <c r="AZ17" s="19">
        <v>0</v>
      </c>
      <c r="BA17" s="19">
        <v>15</v>
      </c>
      <c r="BB17" s="19">
        <v>7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16</v>
      </c>
      <c r="BL17" s="19">
        <v>0</v>
      </c>
      <c r="BM17" s="19">
        <v>12</v>
      </c>
      <c r="BN17" s="19">
        <v>5</v>
      </c>
      <c r="BO17" s="19">
        <v>0</v>
      </c>
      <c r="BP17" s="19">
        <v>0</v>
      </c>
      <c r="BQ17" s="19">
        <v>1</v>
      </c>
      <c r="BR17" s="19">
        <v>0</v>
      </c>
      <c r="BS17" s="19">
        <v>27</v>
      </c>
      <c r="BT17" s="19">
        <v>0</v>
      </c>
      <c r="BU17" s="19">
        <v>25</v>
      </c>
      <c r="BV17" s="19">
        <v>37</v>
      </c>
      <c r="BW17" s="19">
        <v>32</v>
      </c>
      <c r="BX17" s="19">
        <v>5</v>
      </c>
      <c r="BY17" s="19">
        <v>25</v>
      </c>
      <c r="BZ17" s="19">
        <v>14</v>
      </c>
      <c r="CA17" s="19">
        <v>276</v>
      </c>
      <c r="CB17" s="19">
        <v>3</v>
      </c>
      <c r="CC17" s="19">
        <v>271</v>
      </c>
      <c r="CD17" s="19">
        <v>213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204</v>
      </c>
      <c r="C18" s="19">
        <v>746</v>
      </c>
      <c r="D18" s="19">
        <v>5</v>
      </c>
      <c r="E18" s="19">
        <v>715</v>
      </c>
      <c r="F18" s="19">
        <v>659</v>
      </c>
      <c r="G18" s="19">
        <v>3</v>
      </c>
      <c r="H18" s="19">
        <v>0</v>
      </c>
      <c r="I18" s="19">
        <v>3</v>
      </c>
      <c r="J18" s="19">
        <v>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24</v>
      </c>
      <c r="T18" s="19">
        <v>2</v>
      </c>
      <c r="U18" s="19">
        <v>19</v>
      </c>
      <c r="V18" s="19">
        <v>13</v>
      </c>
      <c r="W18" s="19">
        <v>211</v>
      </c>
      <c r="X18" s="19">
        <v>0</v>
      </c>
      <c r="Y18" s="19">
        <v>212</v>
      </c>
      <c r="Z18" s="19">
        <v>205</v>
      </c>
      <c r="AA18" s="19">
        <v>0</v>
      </c>
      <c r="AB18" s="19">
        <v>0</v>
      </c>
      <c r="AC18" s="19">
        <v>0</v>
      </c>
      <c r="AD18" s="19">
        <v>0</v>
      </c>
      <c r="AE18" s="19">
        <v>4</v>
      </c>
      <c r="AF18" s="19">
        <v>0</v>
      </c>
      <c r="AG18" s="19">
        <v>2</v>
      </c>
      <c r="AH18" s="19">
        <v>8</v>
      </c>
      <c r="AI18" s="19">
        <v>0</v>
      </c>
      <c r="AJ18" s="19">
        <v>0</v>
      </c>
      <c r="AK18" s="19">
        <v>0</v>
      </c>
      <c r="AL18" s="19">
        <v>0</v>
      </c>
      <c r="AM18" s="19">
        <v>20</v>
      </c>
      <c r="AN18" s="19">
        <v>2</v>
      </c>
      <c r="AO18" s="19">
        <v>16</v>
      </c>
      <c r="AP18" s="19">
        <v>8</v>
      </c>
      <c r="AQ18" s="19">
        <v>153</v>
      </c>
      <c r="AR18" s="19">
        <v>0</v>
      </c>
      <c r="AS18" s="19">
        <v>133</v>
      </c>
      <c r="AT18" s="19">
        <v>104</v>
      </c>
      <c r="AU18" s="19">
        <v>2</v>
      </c>
      <c r="AV18" s="19">
        <v>0</v>
      </c>
      <c r="AW18" s="19">
        <v>2</v>
      </c>
      <c r="AX18" s="19">
        <v>2</v>
      </c>
      <c r="AY18" s="19">
        <v>13</v>
      </c>
      <c r="AZ18" s="19">
        <v>0</v>
      </c>
      <c r="BA18" s="19">
        <v>10</v>
      </c>
      <c r="BB18" s="19">
        <v>5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2</v>
      </c>
      <c r="BN18" s="19">
        <v>2</v>
      </c>
      <c r="BO18" s="19">
        <v>0</v>
      </c>
      <c r="BP18" s="19">
        <v>0</v>
      </c>
      <c r="BQ18" s="19">
        <v>0</v>
      </c>
      <c r="BR18" s="19">
        <v>0</v>
      </c>
      <c r="BS18" s="19">
        <v>26</v>
      </c>
      <c r="BT18" s="19">
        <v>0</v>
      </c>
      <c r="BU18" s="19">
        <v>23</v>
      </c>
      <c r="BV18" s="19">
        <v>39</v>
      </c>
      <c r="BW18" s="19">
        <v>39</v>
      </c>
      <c r="BX18" s="19">
        <v>1</v>
      </c>
      <c r="BY18" s="19">
        <v>30</v>
      </c>
      <c r="BZ18" s="19">
        <v>12</v>
      </c>
      <c r="CA18" s="19">
        <v>251</v>
      </c>
      <c r="CB18" s="19">
        <v>0</v>
      </c>
      <c r="CC18" s="19">
        <v>263</v>
      </c>
      <c r="CD18" s="19">
        <v>259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205</v>
      </c>
      <c r="C19" s="19">
        <v>63</v>
      </c>
      <c r="D19" s="19">
        <v>0</v>
      </c>
      <c r="E19" s="19">
        <v>68</v>
      </c>
      <c r="F19" s="19">
        <v>50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5</v>
      </c>
      <c r="T19" s="19">
        <v>0</v>
      </c>
      <c r="U19" s="19">
        <v>5</v>
      </c>
      <c r="V19" s="19">
        <v>1</v>
      </c>
      <c r="W19" s="19">
        <v>18</v>
      </c>
      <c r="X19" s="19">
        <v>0</v>
      </c>
      <c r="Y19" s="19">
        <v>16</v>
      </c>
      <c r="Z19" s="19">
        <v>17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1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5</v>
      </c>
      <c r="AN19" s="19">
        <v>0</v>
      </c>
      <c r="AO19" s="19">
        <v>6</v>
      </c>
      <c r="AP19" s="19">
        <v>1</v>
      </c>
      <c r="AQ19" s="19">
        <v>12</v>
      </c>
      <c r="AR19" s="19">
        <v>0</v>
      </c>
      <c r="AS19" s="19">
        <v>13</v>
      </c>
      <c r="AT19" s="19">
        <v>14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1</v>
      </c>
      <c r="BT19" s="19">
        <v>0</v>
      </c>
      <c r="BU19" s="19">
        <v>2</v>
      </c>
      <c r="BV19" s="19">
        <v>1</v>
      </c>
      <c r="BW19" s="19">
        <v>2</v>
      </c>
      <c r="BX19" s="19">
        <v>0</v>
      </c>
      <c r="BY19" s="19">
        <v>2</v>
      </c>
      <c r="BZ19" s="19">
        <v>1</v>
      </c>
      <c r="CA19" s="19">
        <v>20</v>
      </c>
      <c r="CB19" s="19">
        <v>0</v>
      </c>
      <c r="CC19" s="19">
        <v>23</v>
      </c>
      <c r="CD19" s="19">
        <v>15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</row>
    <row r="20" spans="2:90" ht="20.100000000000001" customHeight="1" thickBot="1" x14ac:dyDescent="0.25">
      <c r="B20" s="4" t="s">
        <v>206</v>
      </c>
      <c r="C20" s="19">
        <v>62</v>
      </c>
      <c r="D20" s="19">
        <v>1</v>
      </c>
      <c r="E20" s="19">
        <v>60</v>
      </c>
      <c r="F20" s="19">
        <v>18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6</v>
      </c>
      <c r="T20" s="19">
        <v>0</v>
      </c>
      <c r="U20" s="19">
        <v>6</v>
      </c>
      <c r="V20" s="19">
        <v>0</v>
      </c>
      <c r="W20" s="19">
        <v>17</v>
      </c>
      <c r="X20" s="19">
        <v>0</v>
      </c>
      <c r="Y20" s="19">
        <v>15</v>
      </c>
      <c r="Z20" s="19">
        <v>4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3</v>
      </c>
      <c r="AN20" s="19">
        <v>1</v>
      </c>
      <c r="AO20" s="19">
        <v>6</v>
      </c>
      <c r="AP20" s="19">
        <v>0</v>
      </c>
      <c r="AQ20" s="19">
        <v>14</v>
      </c>
      <c r="AR20" s="19">
        <v>0</v>
      </c>
      <c r="AS20" s="19">
        <v>11</v>
      </c>
      <c r="AT20" s="19">
        <v>7</v>
      </c>
      <c r="AU20" s="19">
        <v>0</v>
      </c>
      <c r="AV20" s="19">
        <v>0</v>
      </c>
      <c r="AW20" s="19">
        <v>0</v>
      </c>
      <c r="AX20" s="19">
        <v>0</v>
      </c>
      <c r="AY20" s="19">
        <v>1</v>
      </c>
      <c r="AZ20" s="19">
        <v>0</v>
      </c>
      <c r="BA20" s="19">
        <v>1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2</v>
      </c>
      <c r="BW20" s="19">
        <v>6</v>
      </c>
      <c r="BX20" s="19">
        <v>0</v>
      </c>
      <c r="BY20" s="19">
        <v>6</v>
      </c>
      <c r="BZ20" s="19">
        <v>0</v>
      </c>
      <c r="CA20" s="19">
        <v>15</v>
      </c>
      <c r="CB20" s="19">
        <v>0</v>
      </c>
      <c r="CC20" s="19">
        <v>15</v>
      </c>
      <c r="CD20" s="19">
        <v>5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207</v>
      </c>
      <c r="C21" s="19">
        <v>379</v>
      </c>
      <c r="D21" s="19">
        <v>10</v>
      </c>
      <c r="E21" s="19">
        <v>409</v>
      </c>
      <c r="F21" s="19">
        <v>136</v>
      </c>
      <c r="G21" s="19">
        <v>1</v>
      </c>
      <c r="H21" s="19">
        <v>0</v>
      </c>
      <c r="I21" s="19">
        <v>2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13</v>
      </c>
      <c r="T21" s="19">
        <v>2</v>
      </c>
      <c r="U21" s="19">
        <v>17</v>
      </c>
      <c r="V21" s="19">
        <v>1</v>
      </c>
      <c r="W21" s="19">
        <v>128</v>
      </c>
      <c r="X21" s="19">
        <v>0</v>
      </c>
      <c r="Y21" s="19">
        <v>138</v>
      </c>
      <c r="Z21" s="19">
        <v>33</v>
      </c>
      <c r="AA21" s="19">
        <v>2</v>
      </c>
      <c r="AB21" s="19">
        <v>0</v>
      </c>
      <c r="AC21" s="19">
        <v>3</v>
      </c>
      <c r="AD21" s="19">
        <v>0</v>
      </c>
      <c r="AE21" s="19">
        <v>1</v>
      </c>
      <c r="AF21" s="19">
        <v>0</v>
      </c>
      <c r="AG21" s="19">
        <v>2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8</v>
      </c>
      <c r="AN21" s="19">
        <v>2</v>
      </c>
      <c r="AO21" s="19">
        <v>10</v>
      </c>
      <c r="AP21" s="19">
        <v>1</v>
      </c>
      <c r="AQ21" s="19">
        <v>75</v>
      </c>
      <c r="AR21" s="19">
        <v>0</v>
      </c>
      <c r="AS21" s="19">
        <v>74</v>
      </c>
      <c r="AT21" s="19">
        <v>32</v>
      </c>
      <c r="AU21" s="19">
        <v>0</v>
      </c>
      <c r="AV21" s="19">
        <v>0</v>
      </c>
      <c r="AW21" s="19">
        <v>0</v>
      </c>
      <c r="AX21" s="19">
        <v>0</v>
      </c>
      <c r="AY21" s="19">
        <v>4</v>
      </c>
      <c r="AZ21" s="19">
        <v>0</v>
      </c>
      <c r="BA21" s="19">
        <v>9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8</v>
      </c>
      <c r="BT21" s="19">
        <v>0</v>
      </c>
      <c r="BU21" s="19">
        <v>11</v>
      </c>
      <c r="BV21" s="19">
        <v>4</v>
      </c>
      <c r="BW21" s="19">
        <v>8</v>
      </c>
      <c r="BX21" s="19">
        <v>6</v>
      </c>
      <c r="BY21" s="19">
        <v>11</v>
      </c>
      <c r="BZ21" s="19">
        <v>5</v>
      </c>
      <c r="CA21" s="19">
        <v>131</v>
      </c>
      <c r="CB21" s="19">
        <v>0</v>
      </c>
      <c r="CC21" s="19">
        <v>132</v>
      </c>
      <c r="CD21" s="19">
        <v>60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208</v>
      </c>
      <c r="C22" s="19">
        <v>366</v>
      </c>
      <c r="D22" s="19">
        <v>8</v>
      </c>
      <c r="E22" s="19">
        <v>373</v>
      </c>
      <c r="F22" s="19">
        <v>225</v>
      </c>
      <c r="G22" s="19">
        <v>1</v>
      </c>
      <c r="H22" s="19">
        <v>0</v>
      </c>
      <c r="I22" s="19">
        <v>0</v>
      </c>
      <c r="J22" s="19">
        <v>1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20</v>
      </c>
      <c r="T22" s="19">
        <v>4</v>
      </c>
      <c r="U22" s="19">
        <v>22</v>
      </c>
      <c r="V22" s="19">
        <v>5</v>
      </c>
      <c r="W22" s="19">
        <v>109</v>
      </c>
      <c r="X22" s="19">
        <v>0</v>
      </c>
      <c r="Y22" s="19">
        <v>112</v>
      </c>
      <c r="Z22" s="19">
        <v>73</v>
      </c>
      <c r="AA22" s="19">
        <v>2</v>
      </c>
      <c r="AB22" s="19">
        <v>0</v>
      </c>
      <c r="AC22" s="19">
        <v>3</v>
      </c>
      <c r="AD22" s="19">
        <v>0</v>
      </c>
      <c r="AE22" s="19">
        <v>3</v>
      </c>
      <c r="AF22" s="19">
        <v>0</v>
      </c>
      <c r="AG22" s="19">
        <v>3</v>
      </c>
      <c r="AH22" s="19">
        <v>1</v>
      </c>
      <c r="AI22" s="19">
        <v>0</v>
      </c>
      <c r="AJ22" s="19">
        <v>0</v>
      </c>
      <c r="AK22" s="19">
        <v>0</v>
      </c>
      <c r="AL22" s="19">
        <v>0</v>
      </c>
      <c r="AM22" s="19">
        <v>12</v>
      </c>
      <c r="AN22" s="19">
        <v>0</v>
      </c>
      <c r="AO22" s="19">
        <v>7</v>
      </c>
      <c r="AP22" s="19">
        <v>7</v>
      </c>
      <c r="AQ22" s="19">
        <v>78</v>
      </c>
      <c r="AR22" s="19">
        <v>0</v>
      </c>
      <c r="AS22" s="19">
        <v>85</v>
      </c>
      <c r="AT22" s="19">
        <v>46</v>
      </c>
      <c r="AU22" s="19">
        <v>2</v>
      </c>
      <c r="AV22" s="19">
        <v>0</v>
      </c>
      <c r="AW22" s="19">
        <v>2</v>
      </c>
      <c r="AX22" s="19">
        <v>1</v>
      </c>
      <c r="AY22" s="19">
        <v>5</v>
      </c>
      <c r="AZ22" s="19">
        <v>0</v>
      </c>
      <c r="BA22" s="19">
        <v>5</v>
      </c>
      <c r="BB22" s="19">
        <v>1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22</v>
      </c>
      <c r="BT22" s="19">
        <v>0</v>
      </c>
      <c r="BU22" s="19">
        <v>19</v>
      </c>
      <c r="BV22" s="19">
        <v>17</v>
      </c>
      <c r="BW22" s="19">
        <v>16</v>
      </c>
      <c r="BX22" s="19">
        <v>2</v>
      </c>
      <c r="BY22" s="19">
        <v>17</v>
      </c>
      <c r="BZ22" s="19">
        <v>4</v>
      </c>
      <c r="CA22" s="19">
        <v>96</v>
      </c>
      <c r="CB22" s="19">
        <v>2</v>
      </c>
      <c r="CC22" s="19">
        <v>98</v>
      </c>
      <c r="CD22" s="19">
        <v>69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209</v>
      </c>
      <c r="C23" s="19">
        <v>650</v>
      </c>
      <c r="D23" s="19">
        <v>17</v>
      </c>
      <c r="E23" s="19">
        <v>622</v>
      </c>
      <c r="F23" s="19">
        <v>555</v>
      </c>
      <c r="G23" s="19">
        <v>5</v>
      </c>
      <c r="H23" s="19">
        <v>0</v>
      </c>
      <c r="I23" s="19">
        <v>4</v>
      </c>
      <c r="J23" s="19">
        <v>5</v>
      </c>
      <c r="K23" s="19">
        <v>0</v>
      </c>
      <c r="L23" s="19">
        <v>0</v>
      </c>
      <c r="M23" s="19">
        <v>4</v>
      </c>
      <c r="N23" s="19">
        <v>0</v>
      </c>
      <c r="O23" s="19">
        <v>2</v>
      </c>
      <c r="P23" s="19">
        <v>0</v>
      </c>
      <c r="Q23" s="19">
        <v>2</v>
      </c>
      <c r="R23" s="19">
        <v>0</v>
      </c>
      <c r="S23" s="19">
        <v>39</v>
      </c>
      <c r="T23" s="19">
        <v>8</v>
      </c>
      <c r="U23" s="19">
        <v>47</v>
      </c>
      <c r="V23" s="19">
        <v>11</v>
      </c>
      <c r="W23" s="19">
        <v>191</v>
      </c>
      <c r="X23" s="19">
        <v>2</v>
      </c>
      <c r="Y23" s="19">
        <v>193</v>
      </c>
      <c r="Z23" s="19">
        <v>165</v>
      </c>
      <c r="AA23" s="19">
        <v>2</v>
      </c>
      <c r="AB23" s="19">
        <v>0</v>
      </c>
      <c r="AC23" s="19">
        <v>3</v>
      </c>
      <c r="AD23" s="19">
        <v>1</v>
      </c>
      <c r="AE23" s="19">
        <v>2</v>
      </c>
      <c r="AF23" s="19">
        <v>0</v>
      </c>
      <c r="AG23" s="19">
        <v>2</v>
      </c>
      <c r="AH23" s="19">
        <v>3</v>
      </c>
      <c r="AI23" s="19">
        <v>0</v>
      </c>
      <c r="AJ23" s="19">
        <v>0</v>
      </c>
      <c r="AK23" s="19">
        <v>0</v>
      </c>
      <c r="AL23" s="19">
        <v>0</v>
      </c>
      <c r="AM23" s="19">
        <v>25</v>
      </c>
      <c r="AN23" s="19">
        <v>0</v>
      </c>
      <c r="AO23" s="19">
        <v>22</v>
      </c>
      <c r="AP23" s="19">
        <v>5</v>
      </c>
      <c r="AQ23" s="19">
        <v>99</v>
      </c>
      <c r="AR23" s="19">
        <v>0</v>
      </c>
      <c r="AS23" s="19">
        <v>113</v>
      </c>
      <c r="AT23" s="19">
        <v>64</v>
      </c>
      <c r="AU23" s="19">
        <v>1</v>
      </c>
      <c r="AV23" s="19">
        <v>0</v>
      </c>
      <c r="AW23" s="19">
        <v>1</v>
      </c>
      <c r="AX23" s="19">
        <v>1</v>
      </c>
      <c r="AY23" s="19">
        <v>3</v>
      </c>
      <c r="AZ23" s="19">
        <v>0</v>
      </c>
      <c r="BA23" s="19">
        <v>3</v>
      </c>
      <c r="BB23" s="19">
        <v>2</v>
      </c>
      <c r="BC23" s="19">
        <v>3</v>
      </c>
      <c r="BD23" s="19">
        <v>0</v>
      </c>
      <c r="BE23" s="19">
        <v>2</v>
      </c>
      <c r="BF23" s="19">
        <v>1</v>
      </c>
      <c r="BG23" s="19">
        <v>0</v>
      </c>
      <c r="BH23" s="19">
        <v>0</v>
      </c>
      <c r="BI23" s="19">
        <v>0</v>
      </c>
      <c r="BJ23" s="19">
        <v>0</v>
      </c>
      <c r="BK23" s="19">
        <v>1</v>
      </c>
      <c r="BL23" s="19">
        <v>0</v>
      </c>
      <c r="BM23" s="19">
        <v>1</v>
      </c>
      <c r="BN23" s="19">
        <v>2</v>
      </c>
      <c r="BO23" s="19">
        <v>0</v>
      </c>
      <c r="BP23" s="19">
        <v>0</v>
      </c>
      <c r="BQ23" s="19">
        <v>0</v>
      </c>
      <c r="BR23" s="19">
        <v>0</v>
      </c>
      <c r="BS23" s="19">
        <v>10</v>
      </c>
      <c r="BT23" s="19">
        <v>0</v>
      </c>
      <c r="BU23" s="19">
        <v>5</v>
      </c>
      <c r="BV23" s="19">
        <v>8</v>
      </c>
      <c r="BW23" s="19">
        <v>35</v>
      </c>
      <c r="BX23" s="19">
        <v>6</v>
      </c>
      <c r="BY23" s="19">
        <v>56</v>
      </c>
      <c r="BZ23" s="19">
        <v>11</v>
      </c>
      <c r="CA23" s="19">
        <v>232</v>
      </c>
      <c r="CB23" s="19">
        <v>1</v>
      </c>
      <c r="CC23" s="19">
        <v>164</v>
      </c>
      <c r="CD23" s="19">
        <v>276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210</v>
      </c>
      <c r="C24" s="19">
        <v>666</v>
      </c>
      <c r="D24" s="19">
        <v>20</v>
      </c>
      <c r="E24" s="19">
        <v>734</v>
      </c>
      <c r="F24" s="19">
        <v>547</v>
      </c>
      <c r="G24" s="19">
        <v>5</v>
      </c>
      <c r="H24" s="19">
        <v>0</v>
      </c>
      <c r="I24" s="19">
        <v>3</v>
      </c>
      <c r="J24" s="19">
        <v>12</v>
      </c>
      <c r="K24" s="19">
        <v>0</v>
      </c>
      <c r="L24" s="19">
        <v>0</v>
      </c>
      <c r="M24" s="19">
        <v>0</v>
      </c>
      <c r="N24" s="19">
        <v>0</v>
      </c>
      <c r="O24" s="19">
        <v>1</v>
      </c>
      <c r="P24" s="19">
        <v>0</v>
      </c>
      <c r="Q24" s="19">
        <v>1</v>
      </c>
      <c r="R24" s="19">
        <v>0</v>
      </c>
      <c r="S24" s="19">
        <v>16</v>
      </c>
      <c r="T24" s="19">
        <v>5</v>
      </c>
      <c r="U24" s="19">
        <v>25</v>
      </c>
      <c r="V24" s="19">
        <v>7</v>
      </c>
      <c r="W24" s="19">
        <v>212</v>
      </c>
      <c r="X24" s="19">
        <v>1</v>
      </c>
      <c r="Y24" s="19">
        <v>199</v>
      </c>
      <c r="Z24" s="19">
        <v>159</v>
      </c>
      <c r="AA24" s="19">
        <v>1</v>
      </c>
      <c r="AB24" s="19">
        <v>1</v>
      </c>
      <c r="AC24" s="19">
        <v>3</v>
      </c>
      <c r="AD24" s="19">
        <v>1</v>
      </c>
      <c r="AE24" s="19">
        <v>3</v>
      </c>
      <c r="AF24" s="19">
        <v>0</v>
      </c>
      <c r="AG24" s="19">
        <v>7</v>
      </c>
      <c r="AH24" s="19">
        <v>1</v>
      </c>
      <c r="AI24" s="19">
        <v>0</v>
      </c>
      <c r="AJ24" s="19">
        <v>0</v>
      </c>
      <c r="AK24" s="19">
        <v>0</v>
      </c>
      <c r="AL24" s="19">
        <v>0</v>
      </c>
      <c r="AM24" s="19">
        <v>14</v>
      </c>
      <c r="AN24" s="19">
        <v>3</v>
      </c>
      <c r="AO24" s="19">
        <v>16</v>
      </c>
      <c r="AP24" s="19">
        <v>9</v>
      </c>
      <c r="AQ24" s="19">
        <v>155</v>
      </c>
      <c r="AR24" s="19">
        <v>1</v>
      </c>
      <c r="AS24" s="19">
        <v>171</v>
      </c>
      <c r="AT24" s="19">
        <v>128</v>
      </c>
      <c r="AU24" s="19">
        <v>0</v>
      </c>
      <c r="AV24" s="19">
        <v>0</v>
      </c>
      <c r="AW24" s="19">
        <v>0</v>
      </c>
      <c r="AX24" s="19">
        <v>2</v>
      </c>
      <c r="AY24" s="19">
        <v>8</v>
      </c>
      <c r="AZ24" s="19">
        <v>0</v>
      </c>
      <c r="BA24" s="19">
        <v>13</v>
      </c>
      <c r="BB24" s="19">
        <v>8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4</v>
      </c>
      <c r="BL24" s="19">
        <v>0</v>
      </c>
      <c r="BM24" s="19">
        <v>2</v>
      </c>
      <c r="BN24" s="19">
        <v>2</v>
      </c>
      <c r="BO24" s="19">
        <v>0</v>
      </c>
      <c r="BP24" s="19">
        <v>0</v>
      </c>
      <c r="BQ24" s="19">
        <v>0</v>
      </c>
      <c r="BR24" s="19">
        <v>0</v>
      </c>
      <c r="BS24" s="19">
        <v>12</v>
      </c>
      <c r="BT24" s="19">
        <v>0</v>
      </c>
      <c r="BU24" s="19">
        <v>10</v>
      </c>
      <c r="BV24" s="19">
        <v>14</v>
      </c>
      <c r="BW24" s="19">
        <v>20</v>
      </c>
      <c r="BX24" s="19">
        <v>6</v>
      </c>
      <c r="BY24" s="19">
        <v>24</v>
      </c>
      <c r="BZ24" s="19">
        <v>11</v>
      </c>
      <c r="CA24" s="19">
        <v>215</v>
      </c>
      <c r="CB24" s="19">
        <v>3</v>
      </c>
      <c r="CC24" s="19">
        <v>260</v>
      </c>
      <c r="CD24" s="19">
        <v>193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211</v>
      </c>
      <c r="C25" s="19">
        <v>493</v>
      </c>
      <c r="D25" s="19">
        <v>19</v>
      </c>
      <c r="E25" s="19">
        <v>433</v>
      </c>
      <c r="F25" s="19">
        <v>462</v>
      </c>
      <c r="G25" s="19">
        <v>6</v>
      </c>
      <c r="H25" s="19">
        <v>0</v>
      </c>
      <c r="I25" s="19">
        <v>2</v>
      </c>
      <c r="J25" s="19">
        <v>7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11</v>
      </c>
      <c r="T25" s="19">
        <v>3</v>
      </c>
      <c r="U25" s="19">
        <v>23</v>
      </c>
      <c r="V25" s="19">
        <v>2</v>
      </c>
      <c r="W25" s="19">
        <v>168</v>
      </c>
      <c r="X25" s="19">
        <v>1</v>
      </c>
      <c r="Y25" s="19">
        <v>143</v>
      </c>
      <c r="Z25" s="19">
        <v>135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8</v>
      </c>
      <c r="AN25" s="19">
        <v>3</v>
      </c>
      <c r="AO25" s="19">
        <v>11</v>
      </c>
      <c r="AP25" s="19">
        <v>7</v>
      </c>
      <c r="AQ25" s="19">
        <v>87</v>
      </c>
      <c r="AR25" s="19">
        <v>0</v>
      </c>
      <c r="AS25" s="19">
        <v>54</v>
      </c>
      <c r="AT25" s="19">
        <v>93</v>
      </c>
      <c r="AU25" s="19">
        <v>1</v>
      </c>
      <c r="AV25" s="19">
        <v>0</v>
      </c>
      <c r="AW25" s="19">
        <v>1</v>
      </c>
      <c r="AX25" s="19">
        <v>0</v>
      </c>
      <c r="AY25" s="19">
        <v>2</v>
      </c>
      <c r="AZ25" s="19">
        <v>0</v>
      </c>
      <c r="BA25" s="19">
        <v>7</v>
      </c>
      <c r="BB25" s="19">
        <v>1</v>
      </c>
      <c r="BC25" s="19">
        <v>0</v>
      </c>
      <c r="BD25" s="19">
        <v>0</v>
      </c>
      <c r="BE25" s="19">
        <v>0</v>
      </c>
      <c r="BF25" s="19">
        <v>1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6</v>
      </c>
      <c r="BT25" s="19">
        <v>0</v>
      </c>
      <c r="BU25" s="19">
        <v>7</v>
      </c>
      <c r="BV25" s="19">
        <v>10</v>
      </c>
      <c r="BW25" s="19">
        <v>20</v>
      </c>
      <c r="BX25" s="19">
        <v>12</v>
      </c>
      <c r="BY25" s="19">
        <v>28</v>
      </c>
      <c r="BZ25" s="19">
        <v>18</v>
      </c>
      <c r="CA25" s="19">
        <v>184</v>
      </c>
      <c r="CB25" s="19">
        <v>0</v>
      </c>
      <c r="CC25" s="19">
        <v>157</v>
      </c>
      <c r="CD25" s="19">
        <v>188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212</v>
      </c>
      <c r="C26" s="27">
        <v>179</v>
      </c>
      <c r="D26" s="27">
        <v>15</v>
      </c>
      <c r="E26" s="27">
        <v>226</v>
      </c>
      <c r="F26" s="27">
        <v>101</v>
      </c>
      <c r="G26" s="27">
        <v>2</v>
      </c>
      <c r="H26" s="27">
        <v>0</v>
      </c>
      <c r="I26" s="27">
        <v>3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15</v>
      </c>
      <c r="T26" s="27">
        <v>4</v>
      </c>
      <c r="U26" s="27">
        <v>18</v>
      </c>
      <c r="V26" s="27">
        <v>2</v>
      </c>
      <c r="W26" s="27">
        <v>64</v>
      </c>
      <c r="X26" s="27">
        <v>1</v>
      </c>
      <c r="Y26" s="27">
        <v>63</v>
      </c>
      <c r="Z26" s="27">
        <v>44</v>
      </c>
      <c r="AA26" s="27">
        <v>2</v>
      </c>
      <c r="AB26" s="27">
        <v>0</v>
      </c>
      <c r="AC26" s="27">
        <v>2</v>
      </c>
      <c r="AD26" s="27">
        <v>0</v>
      </c>
      <c r="AE26" s="27">
        <v>2</v>
      </c>
      <c r="AF26" s="27">
        <v>0</v>
      </c>
      <c r="AG26" s="27">
        <v>1</v>
      </c>
      <c r="AH26" s="27">
        <v>1</v>
      </c>
      <c r="AI26" s="27">
        <v>0</v>
      </c>
      <c r="AJ26" s="27">
        <v>0</v>
      </c>
      <c r="AK26" s="27">
        <v>0</v>
      </c>
      <c r="AL26" s="27">
        <v>0</v>
      </c>
      <c r="AM26" s="27">
        <v>5</v>
      </c>
      <c r="AN26" s="27">
        <v>1</v>
      </c>
      <c r="AO26" s="27">
        <v>5</v>
      </c>
      <c r="AP26" s="27">
        <v>1</v>
      </c>
      <c r="AQ26" s="27">
        <v>29</v>
      </c>
      <c r="AR26" s="27">
        <v>0</v>
      </c>
      <c r="AS26" s="27">
        <v>48</v>
      </c>
      <c r="AT26" s="27">
        <v>10</v>
      </c>
      <c r="AU26" s="27">
        <v>0</v>
      </c>
      <c r="AV26" s="27">
        <v>0</v>
      </c>
      <c r="AW26" s="27">
        <v>0</v>
      </c>
      <c r="AX26" s="27">
        <v>0</v>
      </c>
      <c r="AY26" s="27">
        <v>1</v>
      </c>
      <c r="AZ26" s="27">
        <v>0</v>
      </c>
      <c r="BA26" s="27">
        <v>1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3</v>
      </c>
      <c r="BL26" s="27">
        <v>0</v>
      </c>
      <c r="BM26" s="27">
        <v>1</v>
      </c>
      <c r="BN26" s="27">
        <v>2</v>
      </c>
      <c r="BO26" s="27">
        <v>0</v>
      </c>
      <c r="BP26" s="27">
        <v>0</v>
      </c>
      <c r="BQ26" s="27">
        <v>0</v>
      </c>
      <c r="BR26" s="27">
        <v>0</v>
      </c>
      <c r="BS26" s="27">
        <v>5</v>
      </c>
      <c r="BT26" s="27">
        <v>0</v>
      </c>
      <c r="BU26" s="27">
        <v>6</v>
      </c>
      <c r="BV26" s="27">
        <v>13</v>
      </c>
      <c r="BW26" s="27">
        <v>7</v>
      </c>
      <c r="BX26" s="27">
        <v>8</v>
      </c>
      <c r="BY26" s="27">
        <v>16</v>
      </c>
      <c r="BZ26" s="27">
        <v>3</v>
      </c>
      <c r="CA26" s="27">
        <v>44</v>
      </c>
      <c r="CB26" s="27">
        <v>1</v>
      </c>
      <c r="CC26" s="27">
        <v>62</v>
      </c>
      <c r="CD26" s="27">
        <v>25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</row>
    <row r="27" spans="2:90" ht="20.100000000000001" customHeight="1" thickBot="1" x14ac:dyDescent="0.25">
      <c r="B27" s="6" t="s">
        <v>213</v>
      </c>
      <c r="C27" s="29">
        <v>22</v>
      </c>
      <c r="D27" s="29">
        <v>0</v>
      </c>
      <c r="E27" s="29">
        <v>29</v>
      </c>
      <c r="F27" s="29">
        <v>61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7</v>
      </c>
      <c r="X27" s="29">
        <v>0</v>
      </c>
      <c r="Y27" s="29">
        <v>11</v>
      </c>
      <c r="Z27" s="29">
        <v>18</v>
      </c>
      <c r="AA27" s="29">
        <v>0</v>
      </c>
      <c r="AB27" s="29">
        <v>0</v>
      </c>
      <c r="AC27" s="29">
        <v>0</v>
      </c>
      <c r="AD27" s="29">
        <v>0</v>
      </c>
      <c r="AE27" s="29">
        <v>1</v>
      </c>
      <c r="AF27" s="29">
        <v>0</v>
      </c>
      <c r="AG27" s="29">
        <v>1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3</v>
      </c>
      <c r="AR27" s="29">
        <v>0</v>
      </c>
      <c r="AS27" s="29">
        <v>4</v>
      </c>
      <c r="AT27" s="29">
        <v>18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1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9</v>
      </c>
      <c r="BW27" s="29">
        <v>2</v>
      </c>
      <c r="BX27" s="29">
        <v>0</v>
      </c>
      <c r="BY27" s="29">
        <v>3</v>
      </c>
      <c r="BZ27" s="29">
        <v>0</v>
      </c>
      <c r="CA27" s="29">
        <v>9</v>
      </c>
      <c r="CB27" s="29">
        <v>0</v>
      </c>
      <c r="CC27" s="29">
        <v>9</v>
      </c>
      <c r="CD27" s="29">
        <v>16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</row>
    <row r="28" spans="2:90" ht="20.100000000000001" customHeight="1" thickBot="1" x14ac:dyDescent="0.25">
      <c r="B28" s="4" t="s">
        <v>214</v>
      </c>
      <c r="C28" s="29">
        <v>113</v>
      </c>
      <c r="D28" s="29">
        <v>1</v>
      </c>
      <c r="E28" s="29">
        <v>107</v>
      </c>
      <c r="F28" s="29">
        <v>104</v>
      </c>
      <c r="G28" s="29">
        <v>1</v>
      </c>
      <c r="H28" s="29">
        <v>0</v>
      </c>
      <c r="I28" s="29">
        <v>3</v>
      </c>
      <c r="J28" s="29">
        <v>1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6</v>
      </c>
      <c r="T28" s="29">
        <v>0</v>
      </c>
      <c r="U28" s="29">
        <v>5</v>
      </c>
      <c r="V28" s="29">
        <v>4</v>
      </c>
      <c r="W28" s="29">
        <v>34</v>
      </c>
      <c r="X28" s="29">
        <v>0</v>
      </c>
      <c r="Y28" s="29">
        <v>25</v>
      </c>
      <c r="Z28" s="29">
        <v>33</v>
      </c>
      <c r="AA28" s="29">
        <v>3</v>
      </c>
      <c r="AB28" s="29">
        <v>0</v>
      </c>
      <c r="AC28" s="29">
        <v>3</v>
      </c>
      <c r="AD28" s="29">
        <v>0</v>
      </c>
      <c r="AE28" s="29">
        <v>1</v>
      </c>
      <c r="AF28" s="29">
        <v>0</v>
      </c>
      <c r="AG28" s="29">
        <v>1</v>
      </c>
      <c r="AH28" s="29">
        <v>1</v>
      </c>
      <c r="AI28" s="29">
        <v>0</v>
      </c>
      <c r="AJ28" s="29">
        <v>0</v>
      </c>
      <c r="AK28" s="29">
        <v>0</v>
      </c>
      <c r="AL28" s="29">
        <v>0</v>
      </c>
      <c r="AM28" s="29">
        <v>2</v>
      </c>
      <c r="AN28" s="29">
        <v>0</v>
      </c>
      <c r="AO28" s="29">
        <v>2</v>
      </c>
      <c r="AP28" s="29">
        <v>0</v>
      </c>
      <c r="AQ28" s="29">
        <v>17</v>
      </c>
      <c r="AR28" s="29">
        <v>0</v>
      </c>
      <c r="AS28" s="29">
        <v>21</v>
      </c>
      <c r="AT28" s="29">
        <v>17</v>
      </c>
      <c r="AU28" s="29">
        <v>0</v>
      </c>
      <c r="AV28" s="29">
        <v>0</v>
      </c>
      <c r="AW28" s="29">
        <v>0</v>
      </c>
      <c r="AX28" s="29">
        <v>0</v>
      </c>
      <c r="AY28" s="29">
        <v>1</v>
      </c>
      <c r="AZ28" s="29">
        <v>0</v>
      </c>
      <c r="BA28" s="29">
        <v>4</v>
      </c>
      <c r="BB28" s="29">
        <v>1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4</v>
      </c>
      <c r="BT28" s="29">
        <v>0</v>
      </c>
      <c r="BU28" s="29">
        <v>7</v>
      </c>
      <c r="BV28" s="29">
        <v>1</v>
      </c>
      <c r="BW28" s="29">
        <v>4</v>
      </c>
      <c r="BX28" s="29">
        <v>1</v>
      </c>
      <c r="BY28" s="29">
        <v>2</v>
      </c>
      <c r="BZ28" s="29">
        <v>2</v>
      </c>
      <c r="CA28" s="29">
        <v>40</v>
      </c>
      <c r="CB28" s="29">
        <v>0</v>
      </c>
      <c r="CC28" s="29">
        <v>34</v>
      </c>
      <c r="CD28" s="29">
        <v>44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</row>
    <row r="29" spans="2:90" ht="20.100000000000001" customHeight="1" thickBot="1" x14ac:dyDescent="0.25">
      <c r="B29" s="4" t="s">
        <v>215</v>
      </c>
      <c r="C29" s="28">
        <v>160</v>
      </c>
      <c r="D29" s="28">
        <v>4</v>
      </c>
      <c r="E29" s="28">
        <v>135</v>
      </c>
      <c r="F29" s="28">
        <v>126</v>
      </c>
      <c r="G29" s="28">
        <v>3</v>
      </c>
      <c r="H29" s="28">
        <v>0</v>
      </c>
      <c r="I29" s="28">
        <v>4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7</v>
      </c>
      <c r="T29" s="28">
        <v>3</v>
      </c>
      <c r="U29" s="28">
        <v>13</v>
      </c>
      <c r="V29" s="28">
        <v>0</v>
      </c>
      <c r="W29" s="28">
        <v>47</v>
      </c>
      <c r="X29" s="28">
        <v>1</v>
      </c>
      <c r="Y29" s="28">
        <v>38</v>
      </c>
      <c r="Z29" s="28">
        <v>40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2</v>
      </c>
      <c r="AN29" s="28">
        <v>0</v>
      </c>
      <c r="AO29" s="28">
        <v>2</v>
      </c>
      <c r="AP29" s="28">
        <v>0</v>
      </c>
      <c r="AQ29" s="28">
        <v>19</v>
      </c>
      <c r="AR29" s="28">
        <v>0</v>
      </c>
      <c r="AS29" s="28">
        <v>14</v>
      </c>
      <c r="AT29" s="28">
        <v>21</v>
      </c>
      <c r="AU29" s="28">
        <v>0</v>
      </c>
      <c r="AV29" s="28">
        <v>0</v>
      </c>
      <c r="AW29" s="28">
        <v>0</v>
      </c>
      <c r="AX29" s="28">
        <v>0</v>
      </c>
      <c r="AY29" s="28">
        <v>2</v>
      </c>
      <c r="AZ29" s="28">
        <v>0</v>
      </c>
      <c r="BA29" s="28">
        <v>10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10</v>
      </c>
      <c r="BT29" s="28">
        <v>0</v>
      </c>
      <c r="BU29" s="28">
        <v>10</v>
      </c>
      <c r="BV29" s="28">
        <v>5</v>
      </c>
      <c r="BW29" s="28">
        <v>10</v>
      </c>
      <c r="BX29" s="28">
        <v>0</v>
      </c>
      <c r="BY29" s="28">
        <v>9</v>
      </c>
      <c r="BZ29" s="28">
        <v>1</v>
      </c>
      <c r="CA29" s="28">
        <v>60</v>
      </c>
      <c r="CB29" s="28">
        <v>0</v>
      </c>
      <c r="CC29" s="28">
        <v>35</v>
      </c>
      <c r="CD29" s="28">
        <v>59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</row>
    <row r="30" spans="2:90" ht="20.100000000000001" customHeight="1" thickBot="1" x14ac:dyDescent="0.25">
      <c r="B30" s="4" t="s">
        <v>216</v>
      </c>
      <c r="C30" s="19">
        <v>38</v>
      </c>
      <c r="D30" s="19">
        <v>0</v>
      </c>
      <c r="E30" s="19">
        <v>52</v>
      </c>
      <c r="F30" s="19">
        <v>87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1</v>
      </c>
      <c r="V30" s="19">
        <v>0</v>
      </c>
      <c r="W30" s="19">
        <v>20</v>
      </c>
      <c r="X30" s="19">
        <v>0</v>
      </c>
      <c r="Y30" s="19">
        <v>15</v>
      </c>
      <c r="Z30" s="19">
        <v>34</v>
      </c>
      <c r="AA30" s="19">
        <v>0</v>
      </c>
      <c r="AB30" s="19">
        <v>0</v>
      </c>
      <c r="AC30" s="19">
        <v>0</v>
      </c>
      <c r="AD30" s="19">
        <v>0</v>
      </c>
      <c r="AE30" s="19">
        <v>1</v>
      </c>
      <c r="AF30" s="19">
        <v>0</v>
      </c>
      <c r="AG30" s="19">
        <v>2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1</v>
      </c>
      <c r="AP30" s="19">
        <v>0</v>
      </c>
      <c r="AQ30" s="19">
        <v>9</v>
      </c>
      <c r="AR30" s="19">
        <v>0</v>
      </c>
      <c r="AS30" s="19">
        <v>11</v>
      </c>
      <c r="AT30" s="19">
        <v>17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2</v>
      </c>
      <c r="BB30" s="19">
        <v>1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2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1</v>
      </c>
      <c r="BV30" s="19">
        <v>0</v>
      </c>
      <c r="BW30" s="19">
        <v>3</v>
      </c>
      <c r="BX30" s="19">
        <v>0</v>
      </c>
      <c r="BY30" s="19">
        <v>8</v>
      </c>
      <c r="BZ30" s="19">
        <v>2</v>
      </c>
      <c r="CA30" s="19">
        <v>5</v>
      </c>
      <c r="CB30" s="19">
        <v>0</v>
      </c>
      <c r="CC30" s="19">
        <v>9</v>
      </c>
      <c r="CD30" s="19">
        <v>33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</row>
    <row r="31" spans="2:90" ht="20.100000000000001" customHeight="1" thickBot="1" x14ac:dyDescent="0.25">
      <c r="B31" s="4" t="s">
        <v>217</v>
      </c>
      <c r="C31" s="19">
        <v>53</v>
      </c>
      <c r="D31" s="19">
        <v>0</v>
      </c>
      <c r="E31" s="19">
        <v>46</v>
      </c>
      <c r="F31" s="19">
        <v>24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3</v>
      </c>
      <c r="T31" s="19">
        <v>0</v>
      </c>
      <c r="U31" s="19">
        <v>3</v>
      </c>
      <c r="V31" s="19">
        <v>1</v>
      </c>
      <c r="W31" s="19">
        <v>19</v>
      </c>
      <c r="X31" s="19">
        <v>0</v>
      </c>
      <c r="Y31" s="19">
        <v>17</v>
      </c>
      <c r="Z31" s="19">
        <v>12</v>
      </c>
      <c r="AA31" s="19">
        <v>0</v>
      </c>
      <c r="AB31" s="19">
        <v>0</v>
      </c>
      <c r="AC31" s="19">
        <v>0</v>
      </c>
      <c r="AD31" s="19">
        <v>0</v>
      </c>
      <c r="AE31" s="19">
        <v>1</v>
      </c>
      <c r="AF31" s="19">
        <v>0</v>
      </c>
      <c r="AG31" s="19">
        <v>1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1</v>
      </c>
      <c r="AN31" s="19">
        <v>0</v>
      </c>
      <c r="AO31" s="19">
        <v>1</v>
      </c>
      <c r="AP31" s="19">
        <v>0</v>
      </c>
      <c r="AQ31" s="19">
        <v>13</v>
      </c>
      <c r="AR31" s="19">
        <v>0</v>
      </c>
      <c r="AS31" s="19">
        <v>10</v>
      </c>
      <c r="AT31" s="19">
        <v>4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3</v>
      </c>
      <c r="BT31" s="19">
        <v>0</v>
      </c>
      <c r="BU31" s="19">
        <v>3</v>
      </c>
      <c r="BV31" s="19">
        <v>1</v>
      </c>
      <c r="BW31" s="19">
        <v>2</v>
      </c>
      <c r="BX31" s="19">
        <v>0</v>
      </c>
      <c r="BY31" s="19">
        <v>2</v>
      </c>
      <c r="BZ31" s="19">
        <v>2</v>
      </c>
      <c r="CA31" s="19">
        <v>11</v>
      </c>
      <c r="CB31" s="19">
        <v>0</v>
      </c>
      <c r="CC31" s="19">
        <v>9</v>
      </c>
      <c r="CD31" s="19">
        <v>4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</row>
    <row r="32" spans="2:90" ht="20.100000000000001" customHeight="1" thickBot="1" x14ac:dyDescent="0.25">
      <c r="B32" s="4" t="s">
        <v>218</v>
      </c>
      <c r="C32" s="19">
        <v>27</v>
      </c>
      <c r="D32" s="19">
        <v>5</v>
      </c>
      <c r="E32" s="19">
        <v>44</v>
      </c>
      <c r="F32" s="19">
        <v>24</v>
      </c>
      <c r="G32" s="19">
        <v>2</v>
      </c>
      <c r="H32" s="19">
        <v>0</v>
      </c>
      <c r="I32" s="19">
        <v>3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1</v>
      </c>
      <c r="T32" s="19">
        <v>1</v>
      </c>
      <c r="U32" s="19">
        <v>2</v>
      </c>
      <c r="V32" s="19">
        <v>0</v>
      </c>
      <c r="W32" s="19">
        <v>10</v>
      </c>
      <c r="X32" s="19">
        <v>0</v>
      </c>
      <c r="Y32" s="19">
        <v>17</v>
      </c>
      <c r="Z32" s="19">
        <v>6</v>
      </c>
      <c r="AA32" s="19">
        <v>0</v>
      </c>
      <c r="AB32" s="19">
        <v>0</v>
      </c>
      <c r="AC32" s="19">
        <v>0</v>
      </c>
      <c r="AD32" s="19">
        <v>0</v>
      </c>
      <c r="AE32" s="19">
        <v>1</v>
      </c>
      <c r="AF32" s="19">
        <v>0</v>
      </c>
      <c r="AG32" s="19">
        <v>1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3</v>
      </c>
      <c r="AO32" s="19">
        <v>3</v>
      </c>
      <c r="AP32" s="19">
        <v>0</v>
      </c>
      <c r="AQ32" s="19">
        <v>3</v>
      </c>
      <c r="AR32" s="19">
        <v>0</v>
      </c>
      <c r="AS32" s="19">
        <v>9</v>
      </c>
      <c r="AT32" s="19">
        <v>6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3</v>
      </c>
      <c r="BZ32" s="19">
        <v>0</v>
      </c>
      <c r="CA32" s="19">
        <v>10</v>
      </c>
      <c r="CB32" s="19">
        <v>1</v>
      </c>
      <c r="CC32" s="19">
        <v>6</v>
      </c>
      <c r="CD32" s="19">
        <v>12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</row>
    <row r="33" spans="2:90" ht="20.100000000000001" customHeight="1" thickBot="1" x14ac:dyDescent="0.25">
      <c r="B33" s="4" t="s">
        <v>219</v>
      </c>
      <c r="C33" s="19">
        <v>21</v>
      </c>
      <c r="D33" s="19">
        <v>0</v>
      </c>
      <c r="E33" s="19">
        <v>14</v>
      </c>
      <c r="F33" s="19">
        <v>26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9</v>
      </c>
      <c r="X33" s="19">
        <v>0</v>
      </c>
      <c r="Y33" s="19">
        <v>8</v>
      </c>
      <c r="Z33" s="19">
        <v>7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1</v>
      </c>
      <c r="AN33" s="19">
        <v>0</v>
      </c>
      <c r="AO33" s="19">
        <v>1</v>
      </c>
      <c r="AP33" s="19">
        <v>0</v>
      </c>
      <c r="AQ33" s="19">
        <v>6</v>
      </c>
      <c r="AR33" s="19">
        <v>0</v>
      </c>
      <c r="AS33" s="19">
        <v>3</v>
      </c>
      <c r="AT33" s="19">
        <v>7</v>
      </c>
      <c r="AU33" s="19">
        <v>1</v>
      </c>
      <c r="AV33" s="19">
        <v>0</v>
      </c>
      <c r="AW33" s="19">
        <v>0</v>
      </c>
      <c r="AX33" s="19">
        <v>1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4</v>
      </c>
      <c r="CB33" s="19">
        <v>0</v>
      </c>
      <c r="CC33" s="19">
        <v>2</v>
      </c>
      <c r="CD33" s="19">
        <v>11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</row>
    <row r="34" spans="2:90" ht="20.100000000000001" customHeight="1" thickBot="1" x14ac:dyDescent="0.25">
      <c r="B34" s="4" t="s">
        <v>220</v>
      </c>
      <c r="C34" s="19">
        <v>129</v>
      </c>
      <c r="D34" s="19">
        <v>11</v>
      </c>
      <c r="E34" s="19">
        <v>141</v>
      </c>
      <c r="F34" s="19">
        <v>101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10</v>
      </c>
      <c r="T34" s="19">
        <v>9</v>
      </c>
      <c r="U34" s="19">
        <v>7</v>
      </c>
      <c r="V34" s="19">
        <v>12</v>
      </c>
      <c r="W34" s="19">
        <v>31</v>
      </c>
      <c r="X34" s="19">
        <v>0</v>
      </c>
      <c r="Y34" s="19">
        <v>49</v>
      </c>
      <c r="Z34" s="19">
        <v>13</v>
      </c>
      <c r="AA34" s="19">
        <v>0</v>
      </c>
      <c r="AB34" s="19">
        <v>0</v>
      </c>
      <c r="AC34" s="19">
        <v>0</v>
      </c>
      <c r="AD34" s="19">
        <v>0</v>
      </c>
      <c r="AE34" s="19">
        <v>1</v>
      </c>
      <c r="AF34" s="19">
        <v>0</v>
      </c>
      <c r="AG34" s="19">
        <v>0</v>
      </c>
      <c r="AH34" s="19">
        <v>3</v>
      </c>
      <c r="AI34" s="19">
        <v>0</v>
      </c>
      <c r="AJ34" s="19">
        <v>0</v>
      </c>
      <c r="AK34" s="19">
        <v>0</v>
      </c>
      <c r="AL34" s="19">
        <v>0</v>
      </c>
      <c r="AM34" s="19">
        <v>3</v>
      </c>
      <c r="AN34" s="19">
        <v>2</v>
      </c>
      <c r="AO34" s="19">
        <v>5</v>
      </c>
      <c r="AP34" s="19">
        <v>0</v>
      </c>
      <c r="AQ34" s="19">
        <v>28</v>
      </c>
      <c r="AR34" s="19">
        <v>0</v>
      </c>
      <c r="AS34" s="19">
        <v>30</v>
      </c>
      <c r="AT34" s="19">
        <v>32</v>
      </c>
      <c r="AU34" s="19">
        <v>1</v>
      </c>
      <c r="AV34" s="19">
        <v>0</v>
      </c>
      <c r="AW34" s="19">
        <v>0</v>
      </c>
      <c r="AX34" s="19">
        <v>1</v>
      </c>
      <c r="AY34" s="19">
        <v>4</v>
      </c>
      <c r="AZ34" s="19">
        <v>0</v>
      </c>
      <c r="BA34" s="19">
        <v>7</v>
      </c>
      <c r="BB34" s="19">
        <v>1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1</v>
      </c>
      <c r="BL34" s="19">
        <v>0</v>
      </c>
      <c r="BM34" s="19">
        <v>1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7</v>
      </c>
      <c r="BT34" s="19">
        <v>0</v>
      </c>
      <c r="BU34" s="19">
        <v>4</v>
      </c>
      <c r="BV34" s="19">
        <v>9</v>
      </c>
      <c r="BW34" s="19">
        <v>1</v>
      </c>
      <c r="BX34" s="19">
        <v>0</v>
      </c>
      <c r="BY34" s="19">
        <v>1</v>
      </c>
      <c r="BZ34" s="19">
        <v>1</v>
      </c>
      <c r="CA34" s="19">
        <v>42</v>
      </c>
      <c r="CB34" s="19">
        <v>0</v>
      </c>
      <c r="CC34" s="19">
        <v>37</v>
      </c>
      <c r="CD34" s="19">
        <v>29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</row>
    <row r="35" spans="2:90" ht="20.100000000000001" customHeight="1" thickBot="1" x14ac:dyDescent="0.25">
      <c r="B35" s="4" t="s">
        <v>221</v>
      </c>
      <c r="C35" s="19">
        <v>26</v>
      </c>
      <c r="D35" s="19">
        <v>2</v>
      </c>
      <c r="E35" s="19">
        <v>34</v>
      </c>
      <c r="F35" s="19">
        <v>19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4</v>
      </c>
      <c r="T35" s="19">
        <v>0</v>
      </c>
      <c r="U35" s="19">
        <v>4</v>
      </c>
      <c r="V35" s="19">
        <v>0</v>
      </c>
      <c r="W35" s="19">
        <v>3</v>
      </c>
      <c r="X35" s="19">
        <v>0</v>
      </c>
      <c r="Y35" s="19">
        <v>7</v>
      </c>
      <c r="Z35" s="19">
        <v>7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1</v>
      </c>
      <c r="AN35" s="19">
        <v>0</v>
      </c>
      <c r="AO35" s="19">
        <v>1</v>
      </c>
      <c r="AP35" s="19">
        <v>0</v>
      </c>
      <c r="AQ35" s="19">
        <v>10</v>
      </c>
      <c r="AR35" s="19">
        <v>0</v>
      </c>
      <c r="AS35" s="19">
        <v>8</v>
      </c>
      <c r="AT35" s="19">
        <v>4</v>
      </c>
      <c r="AU35" s="19">
        <v>0</v>
      </c>
      <c r="AV35" s="19">
        <v>0</v>
      </c>
      <c r="AW35" s="19">
        <v>0</v>
      </c>
      <c r="AX35" s="19">
        <v>0</v>
      </c>
      <c r="AY35" s="19">
        <v>1</v>
      </c>
      <c r="AZ35" s="19">
        <v>0</v>
      </c>
      <c r="BA35" s="19">
        <v>0</v>
      </c>
      <c r="BB35" s="19">
        <v>1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2</v>
      </c>
      <c r="BW35" s="19">
        <v>3</v>
      </c>
      <c r="BX35" s="19">
        <v>0</v>
      </c>
      <c r="BY35" s="19">
        <v>5</v>
      </c>
      <c r="BZ35" s="19">
        <v>0</v>
      </c>
      <c r="CA35" s="19">
        <v>4</v>
      </c>
      <c r="CB35" s="19">
        <v>2</v>
      </c>
      <c r="CC35" s="19">
        <v>9</v>
      </c>
      <c r="CD35" s="19">
        <v>5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</row>
    <row r="36" spans="2:90" ht="20.100000000000001" customHeight="1" thickBot="1" x14ac:dyDescent="0.25">
      <c r="B36" s="4" t="s">
        <v>222</v>
      </c>
      <c r="C36" s="19">
        <v>164</v>
      </c>
      <c r="D36" s="19">
        <v>9</v>
      </c>
      <c r="E36" s="19">
        <v>169</v>
      </c>
      <c r="F36" s="19">
        <v>118</v>
      </c>
      <c r="G36" s="19">
        <v>2</v>
      </c>
      <c r="H36" s="19">
        <v>0</v>
      </c>
      <c r="I36" s="19">
        <v>1</v>
      </c>
      <c r="J36" s="19">
        <v>3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6</v>
      </c>
      <c r="T36" s="19">
        <v>0</v>
      </c>
      <c r="U36" s="19">
        <v>5</v>
      </c>
      <c r="V36" s="19">
        <v>2</v>
      </c>
      <c r="W36" s="19">
        <v>44</v>
      </c>
      <c r="X36" s="19">
        <v>0</v>
      </c>
      <c r="Y36" s="19">
        <v>46</v>
      </c>
      <c r="Z36" s="19">
        <v>41</v>
      </c>
      <c r="AA36" s="19">
        <v>2</v>
      </c>
      <c r="AB36" s="19">
        <v>0</v>
      </c>
      <c r="AC36" s="19">
        <v>1</v>
      </c>
      <c r="AD36" s="19">
        <v>1</v>
      </c>
      <c r="AE36" s="19">
        <v>2</v>
      </c>
      <c r="AF36" s="19">
        <v>0</v>
      </c>
      <c r="AG36" s="19">
        <v>2</v>
      </c>
      <c r="AH36" s="19">
        <v>1</v>
      </c>
      <c r="AI36" s="19">
        <v>0</v>
      </c>
      <c r="AJ36" s="19">
        <v>0</v>
      </c>
      <c r="AK36" s="19">
        <v>0</v>
      </c>
      <c r="AL36" s="19">
        <v>0</v>
      </c>
      <c r="AM36" s="19">
        <v>4</v>
      </c>
      <c r="AN36" s="19">
        <v>3</v>
      </c>
      <c r="AO36" s="19">
        <v>7</v>
      </c>
      <c r="AP36" s="19">
        <v>0</v>
      </c>
      <c r="AQ36" s="19">
        <v>30</v>
      </c>
      <c r="AR36" s="19">
        <v>0</v>
      </c>
      <c r="AS36" s="19">
        <v>32</v>
      </c>
      <c r="AT36" s="19">
        <v>21</v>
      </c>
      <c r="AU36" s="19">
        <v>2</v>
      </c>
      <c r="AV36" s="19">
        <v>0</v>
      </c>
      <c r="AW36" s="19">
        <v>2</v>
      </c>
      <c r="AX36" s="19">
        <v>0</v>
      </c>
      <c r="AY36" s="19">
        <v>1</v>
      </c>
      <c r="AZ36" s="19">
        <v>0</v>
      </c>
      <c r="BA36" s="19">
        <v>1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12</v>
      </c>
      <c r="BT36" s="19">
        <v>0</v>
      </c>
      <c r="BU36" s="19">
        <v>11</v>
      </c>
      <c r="BV36" s="19">
        <v>12</v>
      </c>
      <c r="BW36" s="19">
        <v>9</v>
      </c>
      <c r="BX36" s="19">
        <v>0</v>
      </c>
      <c r="BY36" s="19">
        <v>8</v>
      </c>
      <c r="BZ36" s="19">
        <v>4</v>
      </c>
      <c r="CA36" s="19">
        <v>50</v>
      </c>
      <c r="CB36" s="19">
        <v>6</v>
      </c>
      <c r="CC36" s="19">
        <v>53</v>
      </c>
      <c r="CD36" s="19">
        <v>33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</row>
    <row r="37" spans="2:90" ht="20.100000000000001" customHeight="1" thickBot="1" x14ac:dyDescent="0.25">
      <c r="B37" s="4" t="s">
        <v>223</v>
      </c>
      <c r="C37" s="19">
        <v>163</v>
      </c>
      <c r="D37" s="19">
        <v>14</v>
      </c>
      <c r="E37" s="19">
        <v>206</v>
      </c>
      <c r="F37" s="19">
        <v>209</v>
      </c>
      <c r="G37" s="19">
        <v>1</v>
      </c>
      <c r="H37" s="19">
        <v>0</v>
      </c>
      <c r="I37" s="19">
        <v>1</v>
      </c>
      <c r="J37" s="19">
        <v>3</v>
      </c>
      <c r="K37" s="19">
        <v>0</v>
      </c>
      <c r="L37" s="19">
        <v>0</v>
      </c>
      <c r="M37" s="19">
        <v>0</v>
      </c>
      <c r="N37" s="19">
        <v>0</v>
      </c>
      <c r="O37" s="19">
        <v>1</v>
      </c>
      <c r="P37" s="19">
        <v>0</v>
      </c>
      <c r="Q37" s="19">
        <v>1</v>
      </c>
      <c r="R37" s="19">
        <v>0</v>
      </c>
      <c r="S37" s="19">
        <v>6</v>
      </c>
      <c r="T37" s="19">
        <v>4</v>
      </c>
      <c r="U37" s="19">
        <v>9</v>
      </c>
      <c r="V37" s="19">
        <v>2</v>
      </c>
      <c r="W37" s="19">
        <v>50</v>
      </c>
      <c r="X37" s="19">
        <v>0</v>
      </c>
      <c r="Y37" s="19">
        <v>62</v>
      </c>
      <c r="Z37" s="19">
        <v>73</v>
      </c>
      <c r="AA37" s="19">
        <v>0</v>
      </c>
      <c r="AB37" s="19">
        <v>0</v>
      </c>
      <c r="AC37" s="19">
        <v>1</v>
      </c>
      <c r="AD37" s="19">
        <v>0</v>
      </c>
      <c r="AE37" s="19">
        <v>2</v>
      </c>
      <c r="AF37" s="19">
        <v>0</v>
      </c>
      <c r="AG37" s="19">
        <v>3</v>
      </c>
      <c r="AH37" s="19">
        <v>2</v>
      </c>
      <c r="AI37" s="19">
        <v>0</v>
      </c>
      <c r="AJ37" s="19">
        <v>0</v>
      </c>
      <c r="AK37" s="19">
        <v>0</v>
      </c>
      <c r="AL37" s="19">
        <v>0</v>
      </c>
      <c r="AM37" s="19">
        <v>1</v>
      </c>
      <c r="AN37" s="19">
        <v>2</v>
      </c>
      <c r="AO37" s="19">
        <v>3</v>
      </c>
      <c r="AP37" s="19">
        <v>1</v>
      </c>
      <c r="AQ37" s="19">
        <v>27</v>
      </c>
      <c r="AR37" s="19">
        <v>1</v>
      </c>
      <c r="AS37" s="19">
        <v>34</v>
      </c>
      <c r="AT37" s="19">
        <v>35</v>
      </c>
      <c r="AU37" s="19">
        <v>1</v>
      </c>
      <c r="AV37" s="19">
        <v>0</v>
      </c>
      <c r="AW37" s="19">
        <v>2</v>
      </c>
      <c r="AX37" s="19">
        <v>0</v>
      </c>
      <c r="AY37" s="19">
        <v>1</v>
      </c>
      <c r="AZ37" s="19">
        <v>0</v>
      </c>
      <c r="BA37" s="19">
        <v>1</v>
      </c>
      <c r="BB37" s="19">
        <v>4</v>
      </c>
      <c r="BC37" s="19">
        <v>0</v>
      </c>
      <c r="BD37" s="19">
        <v>0</v>
      </c>
      <c r="BE37" s="19">
        <v>0</v>
      </c>
      <c r="BF37" s="19">
        <v>1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4</v>
      </c>
      <c r="BT37" s="19">
        <v>0</v>
      </c>
      <c r="BU37" s="19">
        <v>4</v>
      </c>
      <c r="BV37" s="19">
        <v>10</v>
      </c>
      <c r="BW37" s="19">
        <v>8</v>
      </c>
      <c r="BX37" s="19">
        <v>5</v>
      </c>
      <c r="BY37" s="19">
        <v>14</v>
      </c>
      <c r="BZ37" s="19">
        <v>6</v>
      </c>
      <c r="CA37" s="19">
        <v>61</v>
      </c>
      <c r="CB37" s="19">
        <v>2</v>
      </c>
      <c r="CC37" s="19">
        <v>71</v>
      </c>
      <c r="CD37" s="19">
        <v>72</v>
      </c>
      <c r="CE37" s="19">
        <v>0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</row>
    <row r="38" spans="2:90" ht="20.100000000000001" customHeight="1" thickBot="1" x14ac:dyDescent="0.25">
      <c r="B38" s="4" t="s">
        <v>224</v>
      </c>
      <c r="C38" s="19">
        <v>108</v>
      </c>
      <c r="D38" s="19">
        <v>6</v>
      </c>
      <c r="E38" s="19">
        <v>103</v>
      </c>
      <c r="F38" s="19">
        <v>180</v>
      </c>
      <c r="G38" s="19">
        <v>1</v>
      </c>
      <c r="H38" s="19">
        <v>0</v>
      </c>
      <c r="I38" s="19">
        <v>0</v>
      </c>
      <c r="J38" s="19">
        <v>1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2</v>
      </c>
      <c r="T38" s="19">
        <v>4</v>
      </c>
      <c r="U38" s="19">
        <v>6</v>
      </c>
      <c r="V38" s="19">
        <v>1</v>
      </c>
      <c r="W38" s="19">
        <v>49</v>
      </c>
      <c r="X38" s="19">
        <v>0</v>
      </c>
      <c r="Y38" s="19">
        <v>48</v>
      </c>
      <c r="Z38" s="19">
        <v>76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1</v>
      </c>
      <c r="AO38" s="19">
        <v>1</v>
      </c>
      <c r="AP38" s="19">
        <v>0</v>
      </c>
      <c r="AQ38" s="19">
        <v>25</v>
      </c>
      <c r="AR38" s="19">
        <v>0</v>
      </c>
      <c r="AS38" s="19">
        <v>27</v>
      </c>
      <c r="AT38" s="19">
        <v>49</v>
      </c>
      <c r="AU38" s="19">
        <v>0</v>
      </c>
      <c r="AV38" s="19">
        <v>0</v>
      </c>
      <c r="AW38" s="19">
        <v>0</v>
      </c>
      <c r="AX38" s="19">
        <v>0</v>
      </c>
      <c r="AY38" s="19">
        <v>1</v>
      </c>
      <c r="AZ38" s="19">
        <v>0</v>
      </c>
      <c r="BA38" s="19">
        <v>0</v>
      </c>
      <c r="BB38" s="19">
        <v>2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2</v>
      </c>
      <c r="BT38" s="19">
        <v>0</v>
      </c>
      <c r="BU38" s="19">
        <v>0</v>
      </c>
      <c r="BV38" s="19">
        <v>4</v>
      </c>
      <c r="BW38" s="19">
        <v>0</v>
      </c>
      <c r="BX38" s="19">
        <v>1</v>
      </c>
      <c r="BY38" s="19">
        <v>0</v>
      </c>
      <c r="BZ38" s="19">
        <v>1</v>
      </c>
      <c r="CA38" s="19">
        <v>28</v>
      </c>
      <c r="CB38" s="19">
        <v>0</v>
      </c>
      <c r="CC38" s="19">
        <v>21</v>
      </c>
      <c r="CD38" s="19">
        <v>46</v>
      </c>
      <c r="CE38" s="19"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v>0</v>
      </c>
      <c r="CL38" s="19">
        <v>0</v>
      </c>
    </row>
    <row r="39" spans="2:90" ht="20.100000000000001" customHeight="1" thickBot="1" x14ac:dyDescent="0.25">
      <c r="B39" s="4" t="s">
        <v>225</v>
      </c>
      <c r="C39" s="19">
        <v>90</v>
      </c>
      <c r="D39" s="19">
        <v>6</v>
      </c>
      <c r="E39" s="19">
        <v>64</v>
      </c>
      <c r="F39" s="19">
        <v>210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3</v>
      </c>
      <c r="T39" s="19">
        <v>5</v>
      </c>
      <c r="U39" s="19">
        <v>7</v>
      </c>
      <c r="V39" s="19">
        <v>3</v>
      </c>
      <c r="W39" s="19">
        <v>30</v>
      </c>
      <c r="X39" s="19">
        <v>1</v>
      </c>
      <c r="Y39" s="19">
        <v>27</v>
      </c>
      <c r="Z39" s="19">
        <v>81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2</v>
      </c>
      <c r="AN39" s="19">
        <v>0</v>
      </c>
      <c r="AO39" s="19">
        <v>2</v>
      </c>
      <c r="AP39" s="19">
        <v>2</v>
      </c>
      <c r="AQ39" s="19">
        <v>12</v>
      </c>
      <c r="AR39" s="19">
        <v>0</v>
      </c>
      <c r="AS39" s="19">
        <v>8</v>
      </c>
      <c r="AT39" s="19">
        <v>26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1</v>
      </c>
      <c r="BT39" s="19">
        <v>0</v>
      </c>
      <c r="BU39" s="19">
        <v>0</v>
      </c>
      <c r="BV39" s="19">
        <v>2</v>
      </c>
      <c r="BW39" s="19">
        <v>0</v>
      </c>
      <c r="BX39" s="19">
        <v>0</v>
      </c>
      <c r="BY39" s="19">
        <v>0</v>
      </c>
      <c r="BZ39" s="19">
        <v>0</v>
      </c>
      <c r="CA39" s="19">
        <v>42</v>
      </c>
      <c r="CB39" s="19">
        <v>0</v>
      </c>
      <c r="CC39" s="19">
        <v>20</v>
      </c>
      <c r="CD39" s="19">
        <v>96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</row>
    <row r="40" spans="2:90" ht="20.100000000000001" customHeight="1" thickBot="1" x14ac:dyDescent="0.25">
      <c r="B40" s="4" t="s">
        <v>226</v>
      </c>
      <c r="C40" s="19">
        <v>233</v>
      </c>
      <c r="D40" s="19">
        <v>6</v>
      </c>
      <c r="E40" s="19">
        <v>173</v>
      </c>
      <c r="F40" s="19">
        <v>529</v>
      </c>
      <c r="G40" s="19">
        <v>3</v>
      </c>
      <c r="H40" s="19">
        <v>0</v>
      </c>
      <c r="I40" s="19">
        <v>1</v>
      </c>
      <c r="J40" s="19">
        <v>4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7</v>
      </c>
      <c r="T40" s="19">
        <v>5</v>
      </c>
      <c r="U40" s="19">
        <v>10</v>
      </c>
      <c r="V40" s="19">
        <v>16</v>
      </c>
      <c r="W40" s="19">
        <v>90</v>
      </c>
      <c r="X40" s="19">
        <v>0</v>
      </c>
      <c r="Y40" s="19">
        <v>61</v>
      </c>
      <c r="Z40" s="19">
        <v>177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1</v>
      </c>
      <c r="AN40" s="19">
        <v>0</v>
      </c>
      <c r="AO40" s="19">
        <v>3</v>
      </c>
      <c r="AP40" s="19">
        <v>1</v>
      </c>
      <c r="AQ40" s="19">
        <v>26</v>
      </c>
      <c r="AR40" s="19">
        <v>0</v>
      </c>
      <c r="AS40" s="19">
        <v>16</v>
      </c>
      <c r="AT40" s="19">
        <v>71</v>
      </c>
      <c r="AU40" s="19">
        <v>0</v>
      </c>
      <c r="AV40" s="19">
        <v>0</v>
      </c>
      <c r="AW40" s="19">
        <v>0</v>
      </c>
      <c r="AX40" s="19">
        <v>3</v>
      </c>
      <c r="AY40" s="19">
        <v>1</v>
      </c>
      <c r="AZ40" s="19">
        <v>0</v>
      </c>
      <c r="BA40" s="19">
        <v>1</v>
      </c>
      <c r="BB40" s="19">
        <v>5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2</v>
      </c>
      <c r="BL40" s="19">
        <v>0</v>
      </c>
      <c r="BM40" s="19">
        <v>0</v>
      </c>
      <c r="BN40" s="19">
        <v>2</v>
      </c>
      <c r="BO40" s="19">
        <v>0</v>
      </c>
      <c r="BP40" s="19">
        <v>0</v>
      </c>
      <c r="BQ40" s="19">
        <v>0</v>
      </c>
      <c r="BR40" s="19">
        <v>0</v>
      </c>
      <c r="BS40" s="19">
        <v>5</v>
      </c>
      <c r="BT40" s="19">
        <v>0</v>
      </c>
      <c r="BU40" s="19">
        <v>0</v>
      </c>
      <c r="BV40" s="19">
        <v>27</v>
      </c>
      <c r="BW40" s="19">
        <v>4</v>
      </c>
      <c r="BX40" s="19">
        <v>1</v>
      </c>
      <c r="BY40" s="19">
        <v>7</v>
      </c>
      <c r="BZ40" s="19">
        <v>17</v>
      </c>
      <c r="CA40" s="19">
        <v>94</v>
      </c>
      <c r="CB40" s="19">
        <v>0</v>
      </c>
      <c r="CC40" s="19">
        <v>74</v>
      </c>
      <c r="CD40" s="19">
        <v>206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</row>
    <row r="41" spans="2:90" ht="20.100000000000001" customHeight="1" thickBot="1" x14ac:dyDescent="0.25">
      <c r="B41" s="4" t="s">
        <v>227</v>
      </c>
      <c r="C41" s="19">
        <v>1876</v>
      </c>
      <c r="D41" s="19">
        <v>84</v>
      </c>
      <c r="E41" s="19">
        <v>2020</v>
      </c>
      <c r="F41" s="19">
        <v>2175</v>
      </c>
      <c r="G41" s="19">
        <v>5</v>
      </c>
      <c r="H41" s="19">
        <v>0</v>
      </c>
      <c r="I41" s="19">
        <v>5</v>
      </c>
      <c r="J41" s="19">
        <v>14</v>
      </c>
      <c r="K41" s="19">
        <v>3</v>
      </c>
      <c r="L41" s="19">
        <v>0</v>
      </c>
      <c r="M41" s="19">
        <v>4</v>
      </c>
      <c r="N41" s="19">
        <v>0</v>
      </c>
      <c r="O41" s="19">
        <v>0</v>
      </c>
      <c r="P41" s="19">
        <v>0</v>
      </c>
      <c r="Q41" s="19">
        <v>1</v>
      </c>
      <c r="R41" s="19">
        <v>0</v>
      </c>
      <c r="S41" s="19">
        <v>82</v>
      </c>
      <c r="T41" s="19">
        <v>32</v>
      </c>
      <c r="U41" s="19">
        <v>112</v>
      </c>
      <c r="V41" s="19">
        <v>43</v>
      </c>
      <c r="W41" s="19">
        <v>585</v>
      </c>
      <c r="X41" s="19">
        <v>4</v>
      </c>
      <c r="Y41" s="19">
        <v>631</v>
      </c>
      <c r="Z41" s="19">
        <v>725</v>
      </c>
      <c r="AA41" s="19">
        <v>4</v>
      </c>
      <c r="AB41" s="19">
        <v>0</v>
      </c>
      <c r="AC41" s="19">
        <v>5</v>
      </c>
      <c r="AD41" s="19">
        <v>4</v>
      </c>
      <c r="AE41" s="19">
        <v>26</v>
      </c>
      <c r="AF41" s="19">
        <v>0</v>
      </c>
      <c r="AG41" s="19">
        <v>29</v>
      </c>
      <c r="AH41" s="19">
        <v>17</v>
      </c>
      <c r="AI41" s="19">
        <v>0</v>
      </c>
      <c r="AJ41" s="19">
        <v>0</v>
      </c>
      <c r="AK41" s="19">
        <v>0</v>
      </c>
      <c r="AL41" s="19">
        <v>0</v>
      </c>
      <c r="AM41" s="19">
        <v>57</v>
      </c>
      <c r="AN41" s="19">
        <v>10</v>
      </c>
      <c r="AO41" s="19">
        <v>64</v>
      </c>
      <c r="AP41" s="19">
        <v>42</v>
      </c>
      <c r="AQ41" s="19">
        <v>323</v>
      </c>
      <c r="AR41" s="19">
        <v>2</v>
      </c>
      <c r="AS41" s="19">
        <v>320</v>
      </c>
      <c r="AT41" s="19">
        <v>339</v>
      </c>
      <c r="AU41" s="19">
        <v>7</v>
      </c>
      <c r="AV41" s="19">
        <v>0</v>
      </c>
      <c r="AW41" s="19">
        <v>9</v>
      </c>
      <c r="AX41" s="19">
        <v>7</v>
      </c>
      <c r="AY41" s="19">
        <v>48</v>
      </c>
      <c r="AZ41" s="19">
        <v>0</v>
      </c>
      <c r="BA41" s="19">
        <v>64</v>
      </c>
      <c r="BB41" s="19">
        <v>38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30</v>
      </c>
      <c r="BL41" s="19">
        <v>0</v>
      </c>
      <c r="BM41" s="19">
        <v>16</v>
      </c>
      <c r="BN41" s="19">
        <v>42</v>
      </c>
      <c r="BO41" s="19">
        <v>0</v>
      </c>
      <c r="BP41" s="19">
        <v>0</v>
      </c>
      <c r="BQ41" s="19">
        <v>0</v>
      </c>
      <c r="BR41" s="19">
        <v>0</v>
      </c>
      <c r="BS41" s="19">
        <v>9</v>
      </c>
      <c r="BT41" s="19">
        <v>0</v>
      </c>
      <c r="BU41" s="19">
        <v>5</v>
      </c>
      <c r="BV41" s="19">
        <v>12</v>
      </c>
      <c r="BW41" s="19">
        <v>85</v>
      </c>
      <c r="BX41" s="19">
        <v>31</v>
      </c>
      <c r="BY41" s="19">
        <v>120</v>
      </c>
      <c r="BZ41" s="19">
        <v>65</v>
      </c>
      <c r="CA41" s="19">
        <v>597</v>
      </c>
      <c r="CB41" s="19">
        <v>5</v>
      </c>
      <c r="CC41" s="19">
        <v>624</v>
      </c>
      <c r="CD41" s="19">
        <v>806</v>
      </c>
      <c r="CE41" s="19">
        <v>1</v>
      </c>
      <c r="CF41" s="19">
        <v>0</v>
      </c>
      <c r="CG41" s="19">
        <v>1</v>
      </c>
      <c r="CH41" s="19">
        <v>2</v>
      </c>
      <c r="CI41" s="19">
        <v>14</v>
      </c>
      <c r="CJ41" s="19">
        <v>0</v>
      </c>
      <c r="CK41" s="19">
        <v>10</v>
      </c>
      <c r="CL41" s="19">
        <v>19</v>
      </c>
    </row>
    <row r="42" spans="2:90" ht="20.100000000000001" customHeight="1" thickBot="1" x14ac:dyDescent="0.25">
      <c r="B42" s="4" t="s">
        <v>228</v>
      </c>
      <c r="C42" s="19">
        <v>311</v>
      </c>
      <c r="D42" s="19">
        <v>12</v>
      </c>
      <c r="E42" s="19">
        <v>327</v>
      </c>
      <c r="F42" s="19">
        <v>356</v>
      </c>
      <c r="G42" s="19">
        <v>0</v>
      </c>
      <c r="H42" s="19">
        <v>0</v>
      </c>
      <c r="I42" s="19">
        <v>0</v>
      </c>
      <c r="J42" s="19">
        <v>1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16</v>
      </c>
      <c r="T42" s="19">
        <v>10</v>
      </c>
      <c r="U42" s="19">
        <v>29</v>
      </c>
      <c r="V42" s="19">
        <v>7</v>
      </c>
      <c r="W42" s="19">
        <v>108</v>
      </c>
      <c r="X42" s="19">
        <v>0</v>
      </c>
      <c r="Y42" s="19">
        <v>107</v>
      </c>
      <c r="Z42" s="19">
        <v>111</v>
      </c>
      <c r="AA42" s="19">
        <v>0</v>
      </c>
      <c r="AB42" s="19">
        <v>0</v>
      </c>
      <c r="AC42" s="19">
        <v>0</v>
      </c>
      <c r="AD42" s="19">
        <v>0</v>
      </c>
      <c r="AE42" s="19">
        <v>6</v>
      </c>
      <c r="AF42" s="19">
        <v>0</v>
      </c>
      <c r="AG42" s="19">
        <v>3</v>
      </c>
      <c r="AH42" s="19">
        <v>7</v>
      </c>
      <c r="AI42" s="19">
        <v>0</v>
      </c>
      <c r="AJ42" s="19">
        <v>0</v>
      </c>
      <c r="AK42" s="19">
        <v>0</v>
      </c>
      <c r="AL42" s="19">
        <v>0</v>
      </c>
      <c r="AM42" s="19">
        <v>7</v>
      </c>
      <c r="AN42" s="19">
        <v>2</v>
      </c>
      <c r="AO42" s="19">
        <v>6</v>
      </c>
      <c r="AP42" s="19">
        <v>9</v>
      </c>
      <c r="AQ42" s="19">
        <v>49</v>
      </c>
      <c r="AR42" s="19">
        <v>0</v>
      </c>
      <c r="AS42" s="19">
        <v>51</v>
      </c>
      <c r="AT42" s="19">
        <v>63</v>
      </c>
      <c r="AU42" s="19">
        <v>2</v>
      </c>
      <c r="AV42" s="19">
        <v>0</v>
      </c>
      <c r="AW42" s="19">
        <v>0</v>
      </c>
      <c r="AX42" s="19">
        <v>2</v>
      </c>
      <c r="AY42" s="19">
        <v>7</v>
      </c>
      <c r="AZ42" s="19">
        <v>0</v>
      </c>
      <c r="BA42" s="19">
        <v>3</v>
      </c>
      <c r="BB42" s="19">
        <v>7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1</v>
      </c>
      <c r="BL42" s="19">
        <v>0</v>
      </c>
      <c r="BM42" s="19">
        <v>2</v>
      </c>
      <c r="BN42" s="19">
        <v>1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1</v>
      </c>
      <c r="BW42" s="19">
        <v>11</v>
      </c>
      <c r="BX42" s="19">
        <v>0</v>
      </c>
      <c r="BY42" s="19">
        <v>15</v>
      </c>
      <c r="BZ42" s="19">
        <v>6</v>
      </c>
      <c r="CA42" s="19">
        <v>96</v>
      </c>
      <c r="CB42" s="19">
        <v>0</v>
      </c>
      <c r="CC42" s="19">
        <v>101</v>
      </c>
      <c r="CD42" s="19">
        <v>137</v>
      </c>
      <c r="CE42" s="19">
        <v>2</v>
      </c>
      <c r="CF42" s="19">
        <v>0</v>
      </c>
      <c r="CG42" s="19">
        <v>3</v>
      </c>
      <c r="CH42" s="19">
        <v>1</v>
      </c>
      <c r="CI42" s="19">
        <v>6</v>
      </c>
      <c r="CJ42" s="19">
        <v>0</v>
      </c>
      <c r="CK42" s="19">
        <v>7</v>
      </c>
      <c r="CL42" s="19">
        <v>3</v>
      </c>
    </row>
    <row r="43" spans="2:90" ht="20.100000000000001" customHeight="1" thickBot="1" x14ac:dyDescent="0.25">
      <c r="B43" s="4" t="s">
        <v>229</v>
      </c>
      <c r="C43" s="19">
        <v>203</v>
      </c>
      <c r="D43" s="19">
        <v>4</v>
      </c>
      <c r="E43" s="19">
        <v>260</v>
      </c>
      <c r="F43" s="19">
        <v>129</v>
      </c>
      <c r="G43" s="19">
        <v>5</v>
      </c>
      <c r="H43" s="19">
        <v>0</v>
      </c>
      <c r="I43" s="19">
        <v>2</v>
      </c>
      <c r="J43" s="19">
        <v>4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12</v>
      </c>
      <c r="T43" s="19">
        <v>2</v>
      </c>
      <c r="U43" s="19">
        <v>13</v>
      </c>
      <c r="V43" s="19">
        <v>3</v>
      </c>
      <c r="W43" s="19">
        <v>59</v>
      </c>
      <c r="X43" s="19">
        <v>0</v>
      </c>
      <c r="Y43" s="19">
        <v>76</v>
      </c>
      <c r="Z43" s="19">
        <v>45</v>
      </c>
      <c r="AA43" s="19">
        <v>0</v>
      </c>
      <c r="AB43" s="19">
        <v>0</v>
      </c>
      <c r="AC43" s="19">
        <v>0</v>
      </c>
      <c r="AD43" s="19">
        <v>0</v>
      </c>
      <c r="AE43" s="19">
        <v>2</v>
      </c>
      <c r="AF43" s="19">
        <v>0</v>
      </c>
      <c r="AG43" s="19">
        <v>8</v>
      </c>
      <c r="AH43" s="19">
        <v>1</v>
      </c>
      <c r="AI43" s="19">
        <v>0</v>
      </c>
      <c r="AJ43" s="19">
        <v>0</v>
      </c>
      <c r="AK43" s="19">
        <v>0</v>
      </c>
      <c r="AL43" s="19">
        <v>0</v>
      </c>
      <c r="AM43" s="19">
        <v>7</v>
      </c>
      <c r="AN43" s="19">
        <v>1</v>
      </c>
      <c r="AO43" s="19">
        <v>6</v>
      </c>
      <c r="AP43" s="19">
        <v>3</v>
      </c>
      <c r="AQ43" s="19">
        <v>39</v>
      </c>
      <c r="AR43" s="19">
        <v>0</v>
      </c>
      <c r="AS43" s="19">
        <v>48</v>
      </c>
      <c r="AT43" s="19">
        <v>13</v>
      </c>
      <c r="AU43" s="19">
        <v>0</v>
      </c>
      <c r="AV43" s="19">
        <v>0</v>
      </c>
      <c r="AW43" s="19">
        <v>2</v>
      </c>
      <c r="AX43" s="19">
        <v>3</v>
      </c>
      <c r="AY43" s="19">
        <v>2</v>
      </c>
      <c r="AZ43" s="19">
        <v>0</v>
      </c>
      <c r="BA43" s="19">
        <v>2</v>
      </c>
      <c r="BB43" s="19">
        <v>2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1</v>
      </c>
      <c r="BL43" s="19">
        <v>0</v>
      </c>
      <c r="BM43" s="19">
        <v>2</v>
      </c>
      <c r="BN43" s="19">
        <v>2</v>
      </c>
      <c r="BO43" s="19">
        <v>0</v>
      </c>
      <c r="BP43" s="19">
        <v>0</v>
      </c>
      <c r="BQ43" s="19">
        <v>0</v>
      </c>
      <c r="BR43" s="19">
        <v>0</v>
      </c>
      <c r="BS43" s="19">
        <v>2</v>
      </c>
      <c r="BT43" s="19">
        <v>0</v>
      </c>
      <c r="BU43" s="19">
        <v>2</v>
      </c>
      <c r="BV43" s="19">
        <v>0</v>
      </c>
      <c r="BW43" s="19">
        <v>6</v>
      </c>
      <c r="BX43" s="19">
        <v>1</v>
      </c>
      <c r="BY43" s="19">
        <v>4</v>
      </c>
      <c r="BZ43" s="19">
        <v>5</v>
      </c>
      <c r="CA43" s="19">
        <v>68</v>
      </c>
      <c r="CB43" s="19">
        <v>0</v>
      </c>
      <c r="CC43" s="19">
        <v>94</v>
      </c>
      <c r="CD43" s="19">
        <v>48</v>
      </c>
      <c r="CE43" s="19"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1</v>
      </c>
      <c r="CL43" s="19">
        <v>0</v>
      </c>
    </row>
    <row r="44" spans="2:90" ht="20.100000000000001" customHeight="1" thickBot="1" x14ac:dyDescent="0.25">
      <c r="B44" s="4" t="s">
        <v>230</v>
      </c>
      <c r="C44" s="19">
        <v>353</v>
      </c>
      <c r="D44" s="19">
        <v>15</v>
      </c>
      <c r="E44" s="19">
        <v>353</v>
      </c>
      <c r="F44" s="19">
        <v>390</v>
      </c>
      <c r="G44" s="19">
        <v>2</v>
      </c>
      <c r="H44" s="19">
        <v>0</v>
      </c>
      <c r="I44" s="19">
        <v>1</v>
      </c>
      <c r="J44" s="19">
        <v>1</v>
      </c>
      <c r="K44" s="19">
        <v>0</v>
      </c>
      <c r="L44" s="19">
        <v>0</v>
      </c>
      <c r="M44" s="19">
        <v>0</v>
      </c>
      <c r="N44" s="19">
        <v>1</v>
      </c>
      <c r="O44" s="19">
        <v>0</v>
      </c>
      <c r="P44" s="19">
        <v>0</v>
      </c>
      <c r="Q44" s="19">
        <v>0</v>
      </c>
      <c r="R44" s="19">
        <v>0</v>
      </c>
      <c r="S44" s="19">
        <v>20</v>
      </c>
      <c r="T44" s="19">
        <v>8</v>
      </c>
      <c r="U44" s="19">
        <v>20</v>
      </c>
      <c r="V44" s="19">
        <v>18</v>
      </c>
      <c r="W44" s="19">
        <v>111</v>
      </c>
      <c r="X44" s="19">
        <v>0</v>
      </c>
      <c r="Y44" s="19">
        <v>112</v>
      </c>
      <c r="Z44" s="19">
        <v>130</v>
      </c>
      <c r="AA44" s="19">
        <v>0</v>
      </c>
      <c r="AB44" s="19">
        <v>0</v>
      </c>
      <c r="AC44" s="19">
        <v>1</v>
      </c>
      <c r="AD44" s="19">
        <v>1</v>
      </c>
      <c r="AE44" s="19">
        <v>10</v>
      </c>
      <c r="AF44" s="19">
        <v>0</v>
      </c>
      <c r="AG44" s="19">
        <v>10</v>
      </c>
      <c r="AH44" s="19">
        <v>5</v>
      </c>
      <c r="AI44" s="19">
        <v>0</v>
      </c>
      <c r="AJ44" s="19">
        <v>0</v>
      </c>
      <c r="AK44" s="19">
        <v>0</v>
      </c>
      <c r="AL44" s="19">
        <v>0</v>
      </c>
      <c r="AM44" s="19">
        <v>9</v>
      </c>
      <c r="AN44" s="19">
        <v>2</v>
      </c>
      <c r="AO44" s="19">
        <v>10</v>
      </c>
      <c r="AP44" s="19">
        <v>2</v>
      </c>
      <c r="AQ44" s="19">
        <v>73</v>
      </c>
      <c r="AR44" s="19">
        <v>1</v>
      </c>
      <c r="AS44" s="19">
        <v>66</v>
      </c>
      <c r="AT44" s="19">
        <v>85</v>
      </c>
      <c r="AU44" s="19">
        <v>3</v>
      </c>
      <c r="AV44" s="19">
        <v>0</v>
      </c>
      <c r="AW44" s="19">
        <v>2</v>
      </c>
      <c r="AX44" s="19">
        <v>3</v>
      </c>
      <c r="AY44" s="19">
        <v>4</v>
      </c>
      <c r="AZ44" s="19">
        <v>0</v>
      </c>
      <c r="BA44" s="19">
        <v>6</v>
      </c>
      <c r="BB44" s="19">
        <v>3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1</v>
      </c>
      <c r="BT44" s="19">
        <v>0</v>
      </c>
      <c r="BU44" s="19">
        <v>1</v>
      </c>
      <c r="BV44" s="19">
        <v>3</v>
      </c>
      <c r="BW44" s="19">
        <v>19</v>
      </c>
      <c r="BX44" s="19">
        <v>4</v>
      </c>
      <c r="BY44" s="19">
        <v>17</v>
      </c>
      <c r="BZ44" s="19">
        <v>26</v>
      </c>
      <c r="CA44" s="19">
        <v>98</v>
      </c>
      <c r="CB44" s="19">
        <v>0</v>
      </c>
      <c r="CC44" s="19">
        <v>103</v>
      </c>
      <c r="CD44" s="19">
        <v>112</v>
      </c>
      <c r="CE44" s="19">
        <v>0</v>
      </c>
      <c r="CF44" s="19">
        <v>0</v>
      </c>
      <c r="CG44" s="19">
        <v>0</v>
      </c>
      <c r="CH44" s="19">
        <v>0</v>
      </c>
      <c r="CI44" s="19">
        <v>3</v>
      </c>
      <c r="CJ44" s="19">
        <v>0</v>
      </c>
      <c r="CK44" s="19">
        <v>4</v>
      </c>
      <c r="CL44" s="19">
        <v>0</v>
      </c>
    </row>
    <row r="45" spans="2:90" ht="20.100000000000001" customHeight="1" thickBot="1" x14ac:dyDescent="0.25">
      <c r="B45" s="4" t="s">
        <v>231</v>
      </c>
      <c r="C45" s="19">
        <v>1032</v>
      </c>
      <c r="D45" s="19">
        <v>8</v>
      </c>
      <c r="E45" s="19">
        <v>988</v>
      </c>
      <c r="F45" s="19">
        <v>856</v>
      </c>
      <c r="G45" s="19">
        <v>9</v>
      </c>
      <c r="H45" s="19">
        <v>0</v>
      </c>
      <c r="I45" s="19">
        <v>11</v>
      </c>
      <c r="J45" s="19">
        <v>6</v>
      </c>
      <c r="K45" s="19">
        <v>1</v>
      </c>
      <c r="L45" s="19">
        <v>0</v>
      </c>
      <c r="M45" s="19">
        <v>2</v>
      </c>
      <c r="N45" s="19">
        <v>0</v>
      </c>
      <c r="O45" s="19">
        <v>0</v>
      </c>
      <c r="P45" s="19">
        <v>0</v>
      </c>
      <c r="Q45" s="19">
        <v>0</v>
      </c>
      <c r="R45" s="19">
        <v>2</v>
      </c>
      <c r="S45" s="19">
        <v>43</v>
      </c>
      <c r="T45" s="19">
        <v>6</v>
      </c>
      <c r="U45" s="19">
        <v>55</v>
      </c>
      <c r="V45" s="19">
        <v>7</v>
      </c>
      <c r="W45" s="19">
        <v>385</v>
      </c>
      <c r="X45" s="19">
        <v>0</v>
      </c>
      <c r="Y45" s="19">
        <v>333</v>
      </c>
      <c r="Z45" s="19">
        <v>332</v>
      </c>
      <c r="AA45" s="19">
        <v>2</v>
      </c>
      <c r="AB45" s="19">
        <v>0</v>
      </c>
      <c r="AC45" s="19">
        <v>1</v>
      </c>
      <c r="AD45" s="19">
        <v>1</v>
      </c>
      <c r="AE45" s="19">
        <v>11</v>
      </c>
      <c r="AF45" s="19">
        <v>0</v>
      </c>
      <c r="AG45" s="19">
        <v>12</v>
      </c>
      <c r="AH45" s="19">
        <v>6</v>
      </c>
      <c r="AI45" s="19">
        <v>0</v>
      </c>
      <c r="AJ45" s="19">
        <v>0</v>
      </c>
      <c r="AK45" s="19">
        <v>0</v>
      </c>
      <c r="AL45" s="19">
        <v>0</v>
      </c>
      <c r="AM45" s="19">
        <v>18</v>
      </c>
      <c r="AN45" s="19">
        <v>0</v>
      </c>
      <c r="AO45" s="19">
        <v>14</v>
      </c>
      <c r="AP45" s="19">
        <v>9</v>
      </c>
      <c r="AQ45" s="19">
        <v>147</v>
      </c>
      <c r="AR45" s="19">
        <v>0</v>
      </c>
      <c r="AS45" s="19">
        <v>153</v>
      </c>
      <c r="AT45" s="19">
        <v>104</v>
      </c>
      <c r="AU45" s="19">
        <v>5</v>
      </c>
      <c r="AV45" s="19">
        <v>0</v>
      </c>
      <c r="AW45" s="19">
        <v>5</v>
      </c>
      <c r="AX45" s="19">
        <v>2</v>
      </c>
      <c r="AY45" s="19">
        <v>7</v>
      </c>
      <c r="AZ45" s="19">
        <v>0</v>
      </c>
      <c r="BA45" s="19">
        <v>8</v>
      </c>
      <c r="BB45" s="19">
        <v>3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23</v>
      </c>
      <c r="BT45" s="19">
        <v>0</v>
      </c>
      <c r="BU45" s="19">
        <v>25</v>
      </c>
      <c r="BV45" s="19">
        <v>24</v>
      </c>
      <c r="BW45" s="19">
        <v>39</v>
      </c>
      <c r="BX45" s="19">
        <v>2</v>
      </c>
      <c r="BY45" s="19">
        <v>40</v>
      </c>
      <c r="BZ45" s="19">
        <v>16</v>
      </c>
      <c r="CA45" s="19">
        <v>342</v>
      </c>
      <c r="CB45" s="19">
        <v>0</v>
      </c>
      <c r="CC45" s="19">
        <v>329</v>
      </c>
      <c r="CD45" s="19">
        <v>344</v>
      </c>
      <c r="CE45" s="19">
        <v>0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</row>
    <row r="46" spans="2:90" ht="20.100000000000001" customHeight="1" thickBot="1" x14ac:dyDescent="0.25">
      <c r="B46" s="4" t="s">
        <v>232</v>
      </c>
      <c r="C46" s="19">
        <v>389</v>
      </c>
      <c r="D46" s="19">
        <v>20</v>
      </c>
      <c r="E46" s="19">
        <v>446</v>
      </c>
      <c r="F46" s="19">
        <v>316</v>
      </c>
      <c r="G46" s="19">
        <v>3</v>
      </c>
      <c r="H46" s="19">
        <v>0</v>
      </c>
      <c r="I46" s="19">
        <v>2</v>
      </c>
      <c r="J46" s="19">
        <v>2</v>
      </c>
      <c r="K46" s="19">
        <v>0</v>
      </c>
      <c r="L46" s="19">
        <v>0</v>
      </c>
      <c r="M46" s="19">
        <v>0</v>
      </c>
      <c r="N46" s="19">
        <v>0</v>
      </c>
      <c r="O46" s="19">
        <v>1</v>
      </c>
      <c r="P46" s="19">
        <v>0</v>
      </c>
      <c r="Q46" s="19">
        <v>1</v>
      </c>
      <c r="R46" s="19">
        <v>0</v>
      </c>
      <c r="S46" s="19">
        <v>16</v>
      </c>
      <c r="T46" s="19">
        <v>11</v>
      </c>
      <c r="U46" s="19">
        <v>31</v>
      </c>
      <c r="V46" s="19">
        <v>6</v>
      </c>
      <c r="W46" s="19">
        <v>117</v>
      </c>
      <c r="X46" s="19">
        <v>0</v>
      </c>
      <c r="Y46" s="19">
        <v>111</v>
      </c>
      <c r="Z46" s="19">
        <v>100</v>
      </c>
      <c r="AA46" s="19">
        <v>1</v>
      </c>
      <c r="AB46" s="19">
        <v>2</v>
      </c>
      <c r="AC46" s="19">
        <v>3</v>
      </c>
      <c r="AD46" s="19">
        <v>0</v>
      </c>
      <c r="AE46" s="19">
        <v>6</v>
      </c>
      <c r="AF46" s="19">
        <v>0</v>
      </c>
      <c r="AG46" s="19">
        <v>10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5</v>
      </c>
      <c r="AN46" s="19">
        <v>0</v>
      </c>
      <c r="AO46" s="19">
        <v>4</v>
      </c>
      <c r="AP46" s="19">
        <v>1</v>
      </c>
      <c r="AQ46" s="19">
        <v>75</v>
      </c>
      <c r="AR46" s="19">
        <v>0</v>
      </c>
      <c r="AS46" s="19">
        <v>80</v>
      </c>
      <c r="AT46" s="19">
        <v>67</v>
      </c>
      <c r="AU46" s="19">
        <v>0</v>
      </c>
      <c r="AV46" s="19">
        <v>0</v>
      </c>
      <c r="AW46" s="19">
        <v>1</v>
      </c>
      <c r="AX46" s="19">
        <v>0</v>
      </c>
      <c r="AY46" s="19">
        <v>32</v>
      </c>
      <c r="AZ46" s="19">
        <v>0</v>
      </c>
      <c r="BA46" s="19">
        <v>28</v>
      </c>
      <c r="BB46" s="19">
        <v>10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1</v>
      </c>
      <c r="BL46" s="19">
        <v>0</v>
      </c>
      <c r="BM46" s="19">
        <v>1</v>
      </c>
      <c r="BN46" s="19">
        <v>1</v>
      </c>
      <c r="BO46" s="19">
        <v>0</v>
      </c>
      <c r="BP46" s="19">
        <v>0</v>
      </c>
      <c r="BQ46" s="19">
        <v>0</v>
      </c>
      <c r="BR46" s="19">
        <v>0</v>
      </c>
      <c r="BS46" s="19">
        <v>8</v>
      </c>
      <c r="BT46" s="19">
        <v>0</v>
      </c>
      <c r="BU46" s="19">
        <v>9</v>
      </c>
      <c r="BV46" s="19">
        <v>6</v>
      </c>
      <c r="BW46" s="19">
        <v>18</v>
      </c>
      <c r="BX46" s="19">
        <v>7</v>
      </c>
      <c r="BY46" s="19">
        <v>30</v>
      </c>
      <c r="BZ46" s="19">
        <v>7</v>
      </c>
      <c r="CA46" s="19">
        <v>106</v>
      </c>
      <c r="CB46" s="19">
        <v>0</v>
      </c>
      <c r="CC46" s="19">
        <v>135</v>
      </c>
      <c r="CD46" s="19">
        <v>116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</row>
    <row r="47" spans="2:90" ht="20.100000000000001" customHeight="1" thickBot="1" x14ac:dyDescent="0.25">
      <c r="B47" s="4" t="s">
        <v>233</v>
      </c>
      <c r="C47" s="19">
        <v>1494</v>
      </c>
      <c r="D47" s="19">
        <v>10</v>
      </c>
      <c r="E47" s="19">
        <v>1435</v>
      </c>
      <c r="F47" s="19">
        <v>1142</v>
      </c>
      <c r="G47" s="19">
        <v>14</v>
      </c>
      <c r="H47" s="19">
        <v>0</v>
      </c>
      <c r="I47" s="19">
        <v>9</v>
      </c>
      <c r="J47" s="19">
        <v>13</v>
      </c>
      <c r="K47" s="19">
        <v>1</v>
      </c>
      <c r="L47" s="19">
        <v>0</v>
      </c>
      <c r="M47" s="19">
        <v>0</v>
      </c>
      <c r="N47" s="19">
        <v>6</v>
      </c>
      <c r="O47" s="19">
        <v>1</v>
      </c>
      <c r="P47" s="19">
        <v>0</v>
      </c>
      <c r="Q47" s="19">
        <v>0</v>
      </c>
      <c r="R47" s="19">
        <v>1</v>
      </c>
      <c r="S47" s="19">
        <v>64</v>
      </c>
      <c r="T47" s="19">
        <v>9</v>
      </c>
      <c r="U47" s="19">
        <v>64</v>
      </c>
      <c r="V47" s="19">
        <v>15</v>
      </c>
      <c r="W47" s="19">
        <v>481</v>
      </c>
      <c r="X47" s="19">
        <v>0</v>
      </c>
      <c r="Y47" s="19">
        <v>484</v>
      </c>
      <c r="Z47" s="19">
        <v>427</v>
      </c>
      <c r="AA47" s="19">
        <v>6</v>
      </c>
      <c r="AB47" s="19">
        <v>0</v>
      </c>
      <c r="AC47" s="19">
        <v>6</v>
      </c>
      <c r="AD47" s="19">
        <v>1</v>
      </c>
      <c r="AE47" s="19">
        <v>12</v>
      </c>
      <c r="AF47" s="19">
        <v>0</v>
      </c>
      <c r="AG47" s="19">
        <v>19</v>
      </c>
      <c r="AH47" s="19">
        <v>3</v>
      </c>
      <c r="AI47" s="19">
        <v>0</v>
      </c>
      <c r="AJ47" s="19">
        <v>0</v>
      </c>
      <c r="AK47" s="19">
        <v>0</v>
      </c>
      <c r="AL47" s="19">
        <v>0</v>
      </c>
      <c r="AM47" s="19">
        <v>18</v>
      </c>
      <c r="AN47" s="19">
        <v>1</v>
      </c>
      <c r="AO47" s="19">
        <v>16</v>
      </c>
      <c r="AP47" s="19">
        <v>17</v>
      </c>
      <c r="AQ47" s="19">
        <v>292</v>
      </c>
      <c r="AR47" s="19">
        <v>0</v>
      </c>
      <c r="AS47" s="19">
        <v>290</v>
      </c>
      <c r="AT47" s="19">
        <v>177</v>
      </c>
      <c r="AU47" s="19">
        <v>8</v>
      </c>
      <c r="AV47" s="19">
        <v>0</v>
      </c>
      <c r="AW47" s="19">
        <v>8</v>
      </c>
      <c r="AX47" s="19">
        <v>4</v>
      </c>
      <c r="AY47" s="19">
        <v>20</v>
      </c>
      <c r="AZ47" s="19">
        <v>0</v>
      </c>
      <c r="BA47" s="19">
        <v>15</v>
      </c>
      <c r="BB47" s="19">
        <v>13</v>
      </c>
      <c r="BC47" s="19">
        <v>2</v>
      </c>
      <c r="BD47" s="19">
        <v>0</v>
      </c>
      <c r="BE47" s="19">
        <v>2</v>
      </c>
      <c r="BF47" s="19">
        <v>0</v>
      </c>
      <c r="BG47" s="19">
        <v>2</v>
      </c>
      <c r="BH47" s="19">
        <v>0</v>
      </c>
      <c r="BI47" s="19">
        <v>3</v>
      </c>
      <c r="BJ47" s="19">
        <v>0</v>
      </c>
      <c r="BK47" s="19">
        <v>20</v>
      </c>
      <c r="BL47" s="19">
        <v>0</v>
      </c>
      <c r="BM47" s="19">
        <v>16</v>
      </c>
      <c r="BN47" s="19">
        <v>10</v>
      </c>
      <c r="BO47" s="19">
        <v>0</v>
      </c>
      <c r="BP47" s="19">
        <v>0</v>
      </c>
      <c r="BQ47" s="19">
        <v>0</v>
      </c>
      <c r="BR47" s="19">
        <v>0</v>
      </c>
      <c r="BS47" s="19">
        <v>31</v>
      </c>
      <c r="BT47" s="19">
        <v>0</v>
      </c>
      <c r="BU47" s="19">
        <v>32</v>
      </c>
      <c r="BV47" s="19">
        <v>27</v>
      </c>
      <c r="BW47" s="19">
        <v>34</v>
      </c>
      <c r="BX47" s="19">
        <v>0</v>
      </c>
      <c r="BY47" s="19">
        <v>30</v>
      </c>
      <c r="BZ47" s="19">
        <v>17</v>
      </c>
      <c r="CA47" s="19">
        <v>488</v>
      </c>
      <c r="CB47" s="19">
        <v>0</v>
      </c>
      <c r="CC47" s="19">
        <v>441</v>
      </c>
      <c r="CD47" s="19">
        <v>411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</row>
    <row r="48" spans="2:90" ht="20.100000000000001" customHeight="1" thickBot="1" x14ac:dyDescent="0.25">
      <c r="B48" s="4" t="s">
        <v>234</v>
      </c>
      <c r="C48" s="19">
        <v>213</v>
      </c>
      <c r="D48" s="19">
        <v>16</v>
      </c>
      <c r="E48" s="19">
        <v>190</v>
      </c>
      <c r="F48" s="19">
        <v>240</v>
      </c>
      <c r="G48" s="19">
        <v>0</v>
      </c>
      <c r="H48" s="19">
        <v>0</v>
      </c>
      <c r="I48" s="19">
        <v>0</v>
      </c>
      <c r="J48" s="19">
        <v>0</v>
      </c>
      <c r="K48" s="19">
        <v>5</v>
      </c>
      <c r="L48" s="19">
        <v>0</v>
      </c>
      <c r="M48" s="19">
        <v>4</v>
      </c>
      <c r="N48" s="19">
        <v>2</v>
      </c>
      <c r="O48" s="19">
        <v>0</v>
      </c>
      <c r="P48" s="19">
        <v>0</v>
      </c>
      <c r="Q48" s="19">
        <v>0</v>
      </c>
      <c r="R48" s="19">
        <v>0</v>
      </c>
      <c r="S48" s="19">
        <v>18</v>
      </c>
      <c r="T48" s="19">
        <v>6</v>
      </c>
      <c r="U48" s="19">
        <v>24</v>
      </c>
      <c r="V48" s="19">
        <v>3</v>
      </c>
      <c r="W48" s="19">
        <v>67</v>
      </c>
      <c r="X48" s="19">
        <v>1</v>
      </c>
      <c r="Y48" s="19">
        <v>51</v>
      </c>
      <c r="Z48" s="19">
        <v>81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1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1</v>
      </c>
      <c r="AN48" s="19">
        <v>3</v>
      </c>
      <c r="AO48" s="19">
        <v>3</v>
      </c>
      <c r="AP48" s="19">
        <v>2</v>
      </c>
      <c r="AQ48" s="19">
        <v>41</v>
      </c>
      <c r="AR48" s="19">
        <v>0</v>
      </c>
      <c r="AS48" s="19">
        <v>24</v>
      </c>
      <c r="AT48" s="19">
        <v>46</v>
      </c>
      <c r="AU48" s="19">
        <v>0</v>
      </c>
      <c r="AV48" s="19">
        <v>0</v>
      </c>
      <c r="AW48" s="19">
        <v>0</v>
      </c>
      <c r="AX48" s="19">
        <v>0</v>
      </c>
      <c r="AY48" s="19">
        <v>2</v>
      </c>
      <c r="AZ48" s="19">
        <v>0</v>
      </c>
      <c r="BA48" s="19">
        <v>2</v>
      </c>
      <c r="BB48" s="19">
        <v>1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13</v>
      </c>
      <c r="BT48" s="19">
        <v>0</v>
      </c>
      <c r="BU48" s="19">
        <v>12</v>
      </c>
      <c r="BV48" s="19">
        <v>14</v>
      </c>
      <c r="BW48" s="19">
        <v>6</v>
      </c>
      <c r="BX48" s="19">
        <v>5</v>
      </c>
      <c r="BY48" s="19">
        <v>13</v>
      </c>
      <c r="BZ48" s="19">
        <v>1</v>
      </c>
      <c r="CA48" s="19">
        <v>60</v>
      </c>
      <c r="CB48" s="19">
        <v>1</v>
      </c>
      <c r="CC48" s="19">
        <v>56</v>
      </c>
      <c r="CD48" s="19">
        <v>90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</row>
    <row r="49" spans="2:91" ht="20.100000000000001" customHeight="1" thickBot="1" x14ac:dyDescent="0.25">
      <c r="B49" s="4" t="s">
        <v>235</v>
      </c>
      <c r="C49" s="19">
        <v>152</v>
      </c>
      <c r="D49" s="19">
        <v>1</v>
      </c>
      <c r="E49" s="19">
        <v>110</v>
      </c>
      <c r="F49" s="19">
        <v>208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8</v>
      </c>
      <c r="T49" s="19">
        <v>0</v>
      </c>
      <c r="U49" s="19">
        <v>9</v>
      </c>
      <c r="V49" s="19">
        <v>5</v>
      </c>
      <c r="W49" s="19">
        <v>53</v>
      </c>
      <c r="X49" s="19">
        <v>0</v>
      </c>
      <c r="Y49" s="19">
        <v>36</v>
      </c>
      <c r="Z49" s="19">
        <v>83</v>
      </c>
      <c r="AA49" s="19">
        <v>1</v>
      </c>
      <c r="AB49" s="19">
        <v>0</v>
      </c>
      <c r="AC49" s="19">
        <v>1</v>
      </c>
      <c r="AD49" s="19">
        <v>0</v>
      </c>
      <c r="AE49" s="19">
        <v>3</v>
      </c>
      <c r="AF49" s="19">
        <v>0</v>
      </c>
      <c r="AG49" s="19">
        <v>3</v>
      </c>
      <c r="AH49" s="19">
        <v>2</v>
      </c>
      <c r="AI49" s="19">
        <v>0</v>
      </c>
      <c r="AJ49" s="19">
        <v>0</v>
      </c>
      <c r="AK49" s="19">
        <v>0</v>
      </c>
      <c r="AL49" s="19">
        <v>0</v>
      </c>
      <c r="AM49" s="19">
        <v>2</v>
      </c>
      <c r="AN49" s="19">
        <v>1</v>
      </c>
      <c r="AO49" s="19">
        <v>3</v>
      </c>
      <c r="AP49" s="19">
        <v>2</v>
      </c>
      <c r="AQ49" s="19">
        <v>20</v>
      </c>
      <c r="AR49" s="19">
        <v>0</v>
      </c>
      <c r="AS49" s="19">
        <v>9</v>
      </c>
      <c r="AT49" s="19">
        <v>23</v>
      </c>
      <c r="AU49" s="19">
        <v>1</v>
      </c>
      <c r="AV49" s="19">
        <v>0</v>
      </c>
      <c r="AW49" s="19">
        <v>1</v>
      </c>
      <c r="AX49" s="19">
        <v>2</v>
      </c>
      <c r="AY49" s="19">
        <v>2</v>
      </c>
      <c r="AZ49" s="19">
        <v>0</v>
      </c>
      <c r="BA49" s="19">
        <v>2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3</v>
      </c>
      <c r="BT49" s="19">
        <v>0</v>
      </c>
      <c r="BU49" s="19">
        <v>0</v>
      </c>
      <c r="BV49" s="19">
        <v>3</v>
      </c>
      <c r="BW49" s="19">
        <v>14</v>
      </c>
      <c r="BX49" s="19">
        <v>0</v>
      </c>
      <c r="BY49" s="19">
        <v>9</v>
      </c>
      <c r="BZ49" s="19">
        <v>17</v>
      </c>
      <c r="CA49" s="19">
        <v>45</v>
      </c>
      <c r="CB49" s="19">
        <v>0</v>
      </c>
      <c r="CC49" s="19">
        <v>37</v>
      </c>
      <c r="CD49" s="19">
        <v>71</v>
      </c>
      <c r="CE49" s="19">
        <v>0</v>
      </c>
      <c r="CF49" s="19">
        <v>0</v>
      </c>
      <c r="CG49" s="19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</row>
    <row r="50" spans="2:91" ht="20.100000000000001" customHeight="1" thickBot="1" x14ac:dyDescent="0.25">
      <c r="B50" s="4" t="s">
        <v>236</v>
      </c>
      <c r="C50" s="19">
        <v>378</v>
      </c>
      <c r="D50" s="19">
        <v>10</v>
      </c>
      <c r="E50" s="19">
        <v>278</v>
      </c>
      <c r="F50" s="19">
        <v>601</v>
      </c>
      <c r="G50" s="19">
        <v>2</v>
      </c>
      <c r="H50" s="19">
        <v>0</v>
      </c>
      <c r="I50" s="19">
        <v>0</v>
      </c>
      <c r="J50" s="19">
        <v>3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26</v>
      </c>
      <c r="T50" s="19">
        <v>2</v>
      </c>
      <c r="U50" s="19">
        <v>29</v>
      </c>
      <c r="V50" s="19">
        <v>20</v>
      </c>
      <c r="W50" s="19">
        <v>138</v>
      </c>
      <c r="X50" s="19">
        <v>0</v>
      </c>
      <c r="Y50" s="19">
        <v>97</v>
      </c>
      <c r="Z50" s="19">
        <v>214</v>
      </c>
      <c r="AA50" s="19">
        <v>1</v>
      </c>
      <c r="AB50" s="19">
        <v>0</v>
      </c>
      <c r="AC50" s="19">
        <v>1</v>
      </c>
      <c r="AD50" s="19">
        <v>0</v>
      </c>
      <c r="AE50" s="19">
        <v>2</v>
      </c>
      <c r="AF50" s="19">
        <v>0</v>
      </c>
      <c r="AG50" s="19">
        <v>2</v>
      </c>
      <c r="AH50" s="19">
        <v>2</v>
      </c>
      <c r="AI50" s="19">
        <v>0</v>
      </c>
      <c r="AJ50" s="19">
        <v>0</v>
      </c>
      <c r="AK50" s="19">
        <v>0</v>
      </c>
      <c r="AL50" s="19">
        <v>0</v>
      </c>
      <c r="AM50" s="19">
        <v>12</v>
      </c>
      <c r="AN50" s="19">
        <v>1</v>
      </c>
      <c r="AO50" s="19">
        <v>9</v>
      </c>
      <c r="AP50" s="19">
        <v>4</v>
      </c>
      <c r="AQ50" s="19">
        <v>63</v>
      </c>
      <c r="AR50" s="19">
        <v>0</v>
      </c>
      <c r="AS50" s="19">
        <v>50</v>
      </c>
      <c r="AT50" s="19">
        <v>112</v>
      </c>
      <c r="AU50" s="19">
        <v>2</v>
      </c>
      <c r="AV50" s="19">
        <v>0</v>
      </c>
      <c r="AW50" s="19">
        <v>0</v>
      </c>
      <c r="AX50" s="19">
        <v>2</v>
      </c>
      <c r="AY50" s="19">
        <v>6</v>
      </c>
      <c r="AZ50" s="19">
        <v>0</v>
      </c>
      <c r="BA50" s="19">
        <v>1</v>
      </c>
      <c r="BB50" s="19">
        <v>5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2</v>
      </c>
      <c r="BL50" s="19">
        <v>0</v>
      </c>
      <c r="BM50" s="19">
        <v>2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14</v>
      </c>
      <c r="BT50" s="19">
        <v>0</v>
      </c>
      <c r="BU50" s="19">
        <v>9</v>
      </c>
      <c r="BV50" s="19">
        <v>48</v>
      </c>
      <c r="BW50" s="19">
        <v>18</v>
      </c>
      <c r="BX50" s="19">
        <v>6</v>
      </c>
      <c r="BY50" s="19">
        <v>17</v>
      </c>
      <c r="BZ50" s="19">
        <v>12</v>
      </c>
      <c r="CA50" s="19">
        <v>92</v>
      </c>
      <c r="CB50" s="19">
        <v>1</v>
      </c>
      <c r="CC50" s="19">
        <v>61</v>
      </c>
      <c r="CD50" s="19">
        <v>179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</row>
    <row r="51" spans="2:91" ht="20.100000000000001" customHeight="1" thickBot="1" x14ac:dyDescent="0.25">
      <c r="B51" s="4" t="s">
        <v>237</v>
      </c>
      <c r="C51" s="19">
        <v>116</v>
      </c>
      <c r="D51" s="19">
        <v>6</v>
      </c>
      <c r="E51" s="19">
        <v>73</v>
      </c>
      <c r="F51" s="19">
        <v>149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6</v>
      </c>
      <c r="T51" s="19">
        <v>4</v>
      </c>
      <c r="U51" s="19">
        <v>9</v>
      </c>
      <c r="V51" s="19">
        <v>6</v>
      </c>
      <c r="W51" s="19">
        <v>49</v>
      </c>
      <c r="X51" s="19">
        <v>2</v>
      </c>
      <c r="Y51" s="19">
        <v>26</v>
      </c>
      <c r="Z51" s="19">
        <v>53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1</v>
      </c>
      <c r="AP51" s="19">
        <v>5</v>
      </c>
      <c r="AQ51" s="19">
        <v>25</v>
      </c>
      <c r="AR51" s="19">
        <v>0</v>
      </c>
      <c r="AS51" s="19">
        <v>14</v>
      </c>
      <c r="AT51" s="19">
        <v>34</v>
      </c>
      <c r="AU51" s="19">
        <v>0</v>
      </c>
      <c r="AV51" s="19">
        <v>0</v>
      </c>
      <c r="AW51" s="19">
        <v>0</v>
      </c>
      <c r="AX51" s="19">
        <v>0</v>
      </c>
      <c r="AY51" s="19">
        <v>3</v>
      </c>
      <c r="AZ51" s="19">
        <v>0</v>
      </c>
      <c r="BA51" s="19">
        <v>3</v>
      </c>
      <c r="BB51" s="19">
        <v>1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1</v>
      </c>
      <c r="BL51" s="19">
        <v>0</v>
      </c>
      <c r="BM51" s="19">
        <v>1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2</v>
      </c>
      <c r="BT51" s="19">
        <v>0</v>
      </c>
      <c r="BU51" s="19">
        <v>0</v>
      </c>
      <c r="BV51" s="19">
        <v>9</v>
      </c>
      <c r="BW51" s="19">
        <v>1</v>
      </c>
      <c r="BX51" s="19">
        <v>0</v>
      </c>
      <c r="BY51" s="19">
        <v>0</v>
      </c>
      <c r="BZ51" s="19">
        <v>1</v>
      </c>
      <c r="CA51" s="19">
        <v>29</v>
      </c>
      <c r="CB51" s="19">
        <v>0</v>
      </c>
      <c r="CC51" s="19">
        <v>19</v>
      </c>
      <c r="CD51" s="19">
        <v>40</v>
      </c>
      <c r="CE51" s="19">
        <v>0</v>
      </c>
      <c r="CF51" s="19"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0</v>
      </c>
    </row>
    <row r="52" spans="2:91" ht="20.100000000000001" customHeight="1" thickBot="1" x14ac:dyDescent="0.25">
      <c r="B52" s="4" t="s">
        <v>238</v>
      </c>
      <c r="C52" s="19">
        <v>115</v>
      </c>
      <c r="D52" s="19">
        <v>4</v>
      </c>
      <c r="E52" s="19">
        <v>132</v>
      </c>
      <c r="F52" s="19">
        <v>68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1</v>
      </c>
      <c r="R52" s="19">
        <v>0</v>
      </c>
      <c r="S52" s="19">
        <v>7</v>
      </c>
      <c r="T52" s="19">
        <v>4</v>
      </c>
      <c r="U52" s="19">
        <v>10</v>
      </c>
      <c r="V52" s="19">
        <v>1</v>
      </c>
      <c r="W52" s="19">
        <v>47</v>
      </c>
      <c r="X52" s="19">
        <v>0</v>
      </c>
      <c r="Y52" s="19">
        <v>48</v>
      </c>
      <c r="Z52" s="19">
        <v>29</v>
      </c>
      <c r="AA52" s="19">
        <v>0</v>
      </c>
      <c r="AB52" s="19">
        <v>0</v>
      </c>
      <c r="AC52" s="19">
        <v>0</v>
      </c>
      <c r="AD52" s="19">
        <v>0</v>
      </c>
      <c r="AE52" s="19">
        <v>1</v>
      </c>
      <c r="AF52" s="19">
        <v>0</v>
      </c>
      <c r="AG52" s="19">
        <v>0</v>
      </c>
      <c r="AH52" s="19">
        <v>1</v>
      </c>
      <c r="AI52" s="19">
        <v>0</v>
      </c>
      <c r="AJ52" s="19">
        <v>0</v>
      </c>
      <c r="AK52" s="19">
        <v>0</v>
      </c>
      <c r="AL52" s="19">
        <v>0</v>
      </c>
      <c r="AM52" s="19">
        <v>2</v>
      </c>
      <c r="AN52" s="19">
        <v>0</v>
      </c>
      <c r="AO52" s="19">
        <v>4</v>
      </c>
      <c r="AP52" s="19">
        <v>0</v>
      </c>
      <c r="AQ52" s="19">
        <v>13</v>
      </c>
      <c r="AR52" s="19">
        <v>0</v>
      </c>
      <c r="AS52" s="19">
        <v>20</v>
      </c>
      <c r="AT52" s="19">
        <v>5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1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3</v>
      </c>
      <c r="BT52" s="19">
        <v>0</v>
      </c>
      <c r="BU52" s="19">
        <v>3</v>
      </c>
      <c r="BV52" s="19">
        <v>1</v>
      </c>
      <c r="BW52" s="19">
        <v>4</v>
      </c>
      <c r="BX52" s="19">
        <v>0</v>
      </c>
      <c r="BY52" s="19">
        <v>5</v>
      </c>
      <c r="BZ52" s="19">
        <v>1</v>
      </c>
      <c r="CA52" s="19">
        <v>38</v>
      </c>
      <c r="CB52" s="19">
        <v>0</v>
      </c>
      <c r="CC52" s="19">
        <v>40</v>
      </c>
      <c r="CD52" s="19">
        <v>30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v>0</v>
      </c>
      <c r="CL52" s="19">
        <v>0</v>
      </c>
    </row>
    <row r="53" spans="2:91" ht="20.100000000000001" customHeight="1" thickBot="1" x14ac:dyDescent="0.25">
      <c r="B53" s="4" t="s">
        <v>239</v>
      </c>
      <c r="C53" s="19">
        <v>234</v>
      </c>
      <c r="D53" s="19">
        <v>9</v>
      </c>
      <c r="E53" s="19">
        <v>228</v>
      </c>
      <c r="F53" s="19">
        <v>222</v>
      </c>
      <c r="G53" s="19">
        <v>5</v>
      </c>
      <c r="H53" s="19">
        <v>0</v>
      </c>
      <c r="I53" s="19">
        <v>6</v>
      </c>
      <c r="J53" s="19">
        <v>3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9</v>
      </c>
      <c r="T53" s="19">
        <v>5</v>
      </c>
      <c r="U53" s="19">
        <v>11</v>
      </c>
      <c r="V53" s="19">
        <v>4</v>
      </c>
      <c r="W53" s="19">
        <v>77</v>
      </c>
      <c r="X53" s="19">
        <v>0</v>
      </c>
      <c r="Y53" s="19">
        <v>86</v>
      </c>
      <c r="Z53" s="19">
        <v>67</v>
      </c>
      <c r="AA53" s="19">
        <v>0</v>
      </c>
      <c r="AB53" s="19">
        <v>1</v>
      </c>
      <c r="AC53" s="19">
        <v>1</v>
      </c>
      <c r="AD53" s="19">
        <v>0</v>
      </c>
      <c r="AE53" s="19">
        <v>3</v>
      </c>
      <c r="AF53" s="19">
        <v>0</v>
      </c>
      <c r="AG53" s="19">
        <v>2</v>
      </c>
      <c r="AH53" s="19">
        <v>1</v>
      </c>
      <c r="AI53" s="19">
        <v>0</v>
      </c>
      <c r="AJ53" s="19">
        <v>0</v>
      </c>
      <c r="AK53" s="19">
        <v>0</v>
      </c>
      <c r="AL53" s="19">
        <v>0</v>
      </c>
      <c r="AM53" s="19">
        <v>3</v>
      </c>
      <c r="AN53" s="19">
        <v>0</v>
      </c>
      <c r="AO53" s="19">
        <v>6</v>
      </c>
      <c r="AP53" s="19">
        <v>0</v>
      </c>
      <c r="AQ53" s="19">
        <v>43</v>
      </c>
      <c r="AR53" s="19">
        <v>0</v>
      </c>
      <c r="AS53" s="19">
        <v>31</v>
      </c>
      <c r="AT53" s="19">
        <v>38</v>
      </c>
      <c r="AU53" s="19">
        <v>0</v>
      </c>
      <c r="AV53" s="19">
        <v>0</v>
      </c>
      <c r="AW53" s="19">
        <v>2</v>
      </c>
      <c r="AX53" s="19">
        <v>0</v>
      </c>
      <c r="AY53" s="19">
        <v>8</v>
      </c>
      <c r="AZ53" s="19">
        <v>0</v>
      </c>
      <c r="BA53" s="19">
        <v>2</v>
      </c>
      <c r="BB53" s="19">
        <v>11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1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14</v>
      </c>
      <c r="BT53" s="19">
        <v>0</v>
      </c>
      <c r="BU53" s="19">
        <v>15</v>
      </c>
      <c r="BV53" s="19">
        <v>27</v>
      </c>
      <c r="BW53" s="19">
        <v>6</v>
      </c>
      <c r="BX53" s="19">
        <v>3</v>
      </c>
      <c r="BY53" s="19">
        <v>9</v>
      </c>
      <c r="BZ53" s="19">
        <v>9</v>
      </c>
      <c r="CA53" s="19">
        <v>66</v>
      </c>
      <c r="CB53" s="19">
        <v>0</v>
      </c>
      <c r="CC53" s="19">
        <v>56</v>
      </c>
      <c r="CD53" s="19">
        <v>62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</row>
    <row r="54" spans="2:91" ht="20.100000000000001" customHeight="1" thickBot="1" x14ac:dyDescent="0.25">
      <c r="B54" s="4" t="s">
        <v>240</v>
      </c>
      <c r="C54" s="19">
        <v>2401</v>
      </c>
      <c r="D54" s="19">
        <v>113</v>
      </c>
      <c r="E54" s="19">
        <v>2478</v>
      </c>
      <c r="F54" s="19">
        <v>2199</v>
      </c>
      <c r="G54" s="19">
        <v>8</v>
      </c>
      <c r="H54" s="19">
        <v>0</v>
      </c>
      <c r="I54" s="19">
        <v>8</v>
      </c>
      <c r="J54" s="19">
        <v>12</v>
      </c>
      <c r="K54" s="19">
        <v>8</v>
      </c>
      <c r="L54" s="19">
        <v>0</v>
      </c>
      <c r="M54" s="19">
        <v>3</v>
      </c>
      <c r="N54" s="19">
        <v>8</v>
      </c>
      <c r="O54" s="19">
        <v>1</v>
      </c>
      <c r="P54" s="19">
        <v>0</v>
      </c>
      <c r="Q54" s="19">
        <v>1</v>
      </c>
      <c r="R54" s="19">
        <v>1</v>
      </c>
      <c r="S54" s="19">
        <v>78</v>
      </c>
      <c r="T54" s="19">
        <v>35</v>
      </c>
      <c r="U54" s="19">
        <v>107</v>
      </c>
      <c r="V54" s="19">
        <v>27</v>
      </c>
      <c r="W54" s="19">
        <v>706</v>
      </c>
      <c r="X54" s="19">
        <v>3</v>
      </c>
      <c r="Y54" s="19">
        <v>736</v>
      </c>
      <c r="Z54" s="19">
        <v>691</v>
      </c>
      <c r="AA54" s="19">
        <v>0</v>
      </c>
      <c r="AB54" s="19">
        <v>0</v>
      </c>
      <c r="AC54" s="19">
        <v>0</v>
      </c>
      <c r="AD54" s="19">
        <v>1</v>
      </c>
      <c r="AE54" s="19">
        <v>10</v>
      </c>
      <c r="AF54" s="19">
        <v>0</v>
      </c>
      <c r="AG54" s="19">
        <v>10</v>
      </c>
      <c r="AH54" s="19">
        <v>5</v>
      </c>
      <c r="AI54" s="19">
        <v>0</v>
      </c>
      <c r="AJ54" s="19">
        <v>0</v>
      </c>
      <c r="AK54" s="19">
        <v>0</v>
      </c>
      <c r="AL54" s="19">
        <v>0</v>
      </c>
      <c r="AM54" s="19">
        <v>45</v>
      </c>
      <c r="AN54" s="19">
        <v>9</v>
      </c>
      <c r="AO54" s="19">
        <v>52</v>
      </c>
      <c r="AP54" s="19">
        <v>16</v>
      </c>
      <c r="AQ54" s="19">
        <v>449</v>
      </c>
      <c r="AR54" s="19">
        <v>7</v>
      </c>
      <c r="AS54" s="19">
        <v>413</v>
      </c>
      <c r="AT54" s="19">
        <v>400</v>
      </c>
      <c r="AU54" s="19">
        <v>4</v>
      </c>
      <c r="AV54" s="19">
        <v>0</v>
      </c>
      <c r="AW54" s="19">
        <v>6</v>
      </c>
      <c r="AX54" s="19">
        <v>4</v>
      </c>
      <c r="AY54" s="19">
        <v>40</v>
      </c>
      <c r="AZ54" s="19">
        <v>0</v>
      </c>
      <c r="BA54" s="19">
        <v>64</v>
      </c>
      <c r="BB54" s="19">
        <v>16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5</v>
      </c>
      <c r="BL54" s="19">
        <v>0</v>
      </c>
      <c r="BM54" s="19">
        <v>8</v>
      </c>
      <c r="BN54" s="19">
        <v>2</v>
      </c>
      <c r="BO54" s="19">
        <v>0</v>
      </c>
      <c r="BP54" s="19">
        <v>0</v>
      </c>
      <c r="BQ54" s="19">
        <v>0</v>
      </c>
      <c r="BR54" s="19">
        <v>1</v>
      </c>
      <c r="BS54" s="19">
        <v>111</v>
      </c>
      <c r="BT54" s="19">
        <v>0</v>
      </c>
      <c r="BU54" s="19">
        <v>107</v>
      </c>
      <c r="BV54" s="19">
        <v>99</v>
      </c>
      <c r="BW54" s="19">
        <v>57</v>
      </c>
      <c r="BX54" s="19">
        <v>47</v>
      </c>
      <c r="BY54" s="19">
        <v>103</v>
      </c>
      <c r="BZ54" s="19">
        <v>35</v>
      </c>
      <c r="CA54" s="19">
        <v>879</v>
      </c>
      <c r="CB54" s="19">
        <v>12</v>
      </c>
      <c r="CC54" s="19">
        <v>860</v>
      </c>
      <c r="CD54" s="19">
        <v>881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</row>
    <row r="55" spans="2:91" ht="20.100000000000001" customHeight="1" thickBot="1" x14ac:dyDescent="0.25">
      <c r="B55" s="4" t="s">
        <v>241</v>
      </c>
      <c r="C55" s="19">
        <v>860</v>
      </c>
      <c r="D55" s="19">
        <v>53</v>
      </c>
      <c r="E55" s="19">
        <v>835</v>
      </c>
      <c r="F55" s="19">
        <v>1339</v>
      </c>
      <c r="G55" s="19">
        <v>6</v>
      </c>
      <c r="H55" s="19">
        <v>0</v>
      </c>
      <c r="I55" s="19">
        <v>3</v>
      </c>
      <c r="J55" s="19">
        <v>7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31</v>
      </c>
      <c r="T55" s="19">
        <v>15</v>
      </c>
      <c r="U55" s="19">
        <v>47</v>
      </c>
      <c r="V55" s="19">
        <v>19</v>
      </c>
      <c r="W55" s="19">
        <v>237</v>
      </c>
      <c r="X55" s="19">
        <v>2</v>
      </c>
      <c r="Y55" s="19">
        <v>249</v>
      </c>
      <c r="Z55" s="19">
        <v>376</v>
      </c>
      <c r="AA55" s="19">
        <v>3</v>
      </c>
      <c r="AB55" s="19">
        <v>0</v>
      </c>
      <c r="AC55" s="19">
        <v>4</v>
      </c>
      <c r="AD55" s="19">
        <v>0</v>
      </c>
      <c r="AE55" s="19">
        <v>18</v>
      </c>
      <c r="AF55" s="19">
        <v>0</v>
      </c>
      <c r="AG55" s="19">
        <v>6</v>
      </c>
      <c r="AH55" s="19">
        <v>20</v>
      </c>
      <c r="AI55" s="19">
        <v>0</v>
      </c>
      <c r="AJ55" s="19">
        <v>0</v>
      </c>
      <c r="AK55" s="19">
        <v>0</v>
      </c>
      <c r="AL55" s="19">
        <v>0</v>
      </c>
      <c r="AM55" s="19">
        <v>20</v>
      </c>
      <c r="AN55" s="19">
        <v>6</v>
      </c>
      <c r="AO55" s="19">
        <v>17</v>
      </c>
      <c r="AP55" s="19">
        <v>20</v>
      </c>
      <c r="AQ55" s="19">
        <v>133</v>
      </c>
      <c r="AR55" s="19">
        <v>0</v>
      </c>
      <c r="AS55" s="19">
        <v>98</v>
      </c>
      <c r="AT55" s="19">
        <v>231</v>
      </c>
      <c r="AU55" s="19">
        <v>5</v>
      </c>
      <c r="AV55" s="19">
        <v>0</v>
      </c>
      <c r="AW55" s="19">
        <v>1</v>
      </c>
      <c r="AX55" s="19">
        <v>7</v>
      </c>
      <c r="AY55" s="19">
        <v>18</v>
      </c>
      <c r="AZ55" s="19">
        <v>0</v>
      </c>
      <c r="BA55" s="19">
        <v>17</v>
      </c>
      <c r="BB55" s="19">
        <v>11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1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19</v>
      </c>
      <c r="BT55" s="19">
        <v>0</v>
      </c>
      <c r="BU55" s="19">
        <v>17</v>
      </c>
      <c r="BV55" s="19">
        <v>36</v>
      </c>
      <c r="BW55" s="19">
        <v>42</v>
      </c>
      <c r="BX55" s="19">
        <v>29</v>
      </c>
      <c r="BY55" s="19">
        <v>59</v>
      </c>
      <c r="BZ55" s="19">
        <v>49</v>
      </c>
      <c r="CA55" s="19">
        <v>328</v>
      </c>
      <c r="CB55" s="19">
        <v>1</v>
      </c>
      <c r="CC55" s="19">
        <v>316</v>
      </c>
      <c r="CD55" s="19">
        <v>563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</row>
    <row r="56" spans="2:91" ht="20.100000000000001" customHeight="1" thickBot="1" x14ac:dyDescent="0.25">
      <c r="B56" s="4" t="s">
        <v>242</v>
      </c>
      <c r="C56" s="19">
        <v>265</v>
      </c>
      <c r="D56" s="19">
        <v>4</v>
      </c>
      <c r="E56" s="19">
        <v>331</v>
      </c>
      <c r="F56" s="19">
        <v>187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14</v>
      </c>
      <c r="T56" s="19">
        <v>2</v>
      </c>
      <c r="U56" s="19">
        <v>18</v>
      </c>
      <c r="V56" s="19">
        <v>2</v>
      </c>
      <c r="W56" s="19">
        <v>76</v>
      </c>
      <c r="X56" s="19">
        <v>2</v>
      </c>
      <c r="Y56" s="19">
        <v>111</v>
      </c>
      <c r="Z56" s="19">
        <v>58</v>
      </c>
      <c r="AA56" s="19">
        <v>2</v>
      </c>
      <c r="AB56" s="19">
        <v>0</v>
      </c>
      <c r="AC56" s="19">
        <v>2</v>
      </c>
      <c r="AD56" s="19">
        <v>0</v>
      </c>
      <c r="AE56" s="19">
        <v>10</v>
      </c>
      <c r="AF56" s="19">
        <v>0</v>
      </c>
      <c r="AG56" s="19">
        <v>9</v>
      </c>
      <c r="AH56" s="19">
        <v>4</v>
      </c>
      <c r="AI56" s="19">
        <v>0</v>
      </c>
      <c r="AJ56" s="19">
        <v>0</v>
      </c>
      <c r="AK56" s="19">
        <v>0</v>
      </c>
      <c r="AL56" s="19">
        <v>0</v>
      </c>
      <c r="AM56" s="19">
        <v>7</v>
      </c>
      <c r="AN56" s="19">
        <v>0</v>
      </c>
      <c r="AO56" s="19">
        <v>7</v>
      </c>
      <c r="AP56" s="19">
        <v>2</v>
      </c>
      <c r="AQ56" s="19">
        <v>55</v>
      </c>
      <c r="AR56" s="19">
        <v>0</v>
      </c>
      <c r="AS56" s="19">
        <v>78</v>
      </c>
      <c r="AT56" s="19">
        <v>25</v>
      </c>
      <c r="AU56" s="19">
        <v>0</v>
      </c>
      <c r="AV56" s="19">
        <v>0</v>
      </c>
      <c r="AW56" s="19">
        <v>1</v>
      </c>
      <c r="AX56" s="19">
        <v>0</v>
      </c>
      <c r="AY56" s="19">
        <v>10</v>
      </c>
      <c r="AZ56" s="19">
        <v>0</v>
      </c>
      <c r="BA56" s="19">
        <v>9</v>
      </c>
      <c r="BB56" s="19">
        <v>1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2</v>
      </c>
      <c r="BL56" s="19">
        <v>0</v>
      </c>
      <c r="BM56" s="19">
        <v>6</v>
      </c>
      <c r="BN56" s="19">
        <v>1</v>
      </c>
      <c r="BO56" s="19">
        <v>0</v>
      </c>
      <c r="BP56" s="19">
        <v>0</v>
      </c>
      <c r="BQ56" s="19">
        <v>0</v>
      </c>
      <c r="BR56" s="19">
        <v>0</v>
      </c>
      <c r="BS56" s="19">
        <v>6</v>
      </c>
      <c r="BT56" s="19">
        <v>0</v>
      </c>
      <c r="BU56" s="19">
        <v>5</v>
      </c>
      <c r="BV56" s="19">
        <v>18</v>
      </c>
      <c r="BW56" s="19">
        <v>5</v>
      </c>
      <c r="BX56" s="19">
        <v>0</v>
      </c>
      <c r="BY56" s="19">
        <v>10</v>
      </c>
      <c r="BZ56" s="19">
        <v>5</v>
      </c>
      <c r="CA56" s="19">
        <v>78</v>
      </c>
      <c r="CB56" s="19">
        <v>0</v>
      </c>
      <c r="CC56" s="19">
        <v>75</v>
      </c>
      <c r="CD56" s="19">
        <v>71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</row>
    <row r="57" spans="2:91" ht="20.100000000000001" customHeight="1" thickBot="1" x14ac:dyDescent="0.25">
      <c r="B57" s="4" t="s">
        <v>243</v>
      </c>
      <c r="C57" s="19">
        <v>186</v>
      </c>
      <c r="D57" s="19">
        <v>0</v>
      </c>
      <c r="E57" s="19">
        <v>162</v>
      </c>
      <c r="F57" s="19">
        <v>274</v>
      </c>
      <c r="G57" s="19">
        <v>3</v>
      </c>
      <c r="H57" s="19">
        <v>0</v>
      </c>
      <c r="I57" s="19">
        <v>2</v>
      </c>
      <c r="J57" s="19">
        <v>4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  <c r="P57" s="19">
        <v>0</v>
      </c>
      <c r="Q57" s="19">
        <v>0</v>
      </c>
      <c r="R57" s="19">
        <v>1</v>
      </c>
      <c r="S57" s="19">
        <v>3</v>
      </c>
      <c r="T57" s="19">
        <v>0</v>
      </c>
      <c r="U57" s="19">
        <v>4</v>
      </c>
      <c r="V57" s="19">
        <v>0</v>
      </c>
      <c r="W57" s="19">
        <v>65</v>
      </c>
      <c r="X57" s="19">
        <v>0</v>
      </c>
      <c r="Y57" s="19">
        <v>47</v>
      </c>
      <c r="Z57" s="19">
        <v>99</v>
      </c>
      <c r="AA57" s="19">
        <v>0</v>
      </c>
      <c r="AB57" s="19">
        <v>0</v>
      </c>
      <c r="AC57" s="19">
        <v>0</v>
      </c>
      <c r="AD57" s="19">
        <v>0</v>
      </c>
      <c r="AE57" s="19">
        <v>2</v>
      </c>
      <c r="AF57" s="19">
        <v>0</v>
      </c>
      <c r="AG57" s="19">
        <v>4</v>
      </c>
      <c r="AH57" s="19">
        <v>2</v>
      </c>
      <c r="AI57" s="19">
        <v>0</v>
      </c>
      <c r="AJ57" s="19">
        <v>0</v>
      </c>
      <c r="AK57" s="19">
        <v>0</v>
      </c>
      <c r="AL57" s="19">
        <v>0</v>
      </c>
      <c r="AM57" s="19">
        <v>5</v>
      </c>
      <c r="AN57" s="19">
        <v>0</v>
      </c>
      <c r="AO57" s="19">
        <v>3</v>
      </c>
      <c r="AP57" s="19">
        <v>3</v>
      </c>
      <c r="AQ57" s="19">
        <v>36</v>
      </c>
      <c r="AR57" s="19">
        <v>0</v>
      </c>
      <c r="AS57" s="19">
        <v>37</v>
      </c>
      <c r="AT57" s="19">
        <v>51</v>
      </c>
      <c r="AU57" s="19">
        <v>0</v>
      </c>
      <c r="AV57" s="19">
        <v>0</v>
      </c>
      <c r="AW57" s="19">
        <v>0</v>
      </c>
      <c r="AX57" s="19">
        <v>0</v>
      </c>
      <c r="AY57" s="19">
        <v>9</v>
      </c>
      <c r="AZ57" s="19">
        <v>0</v>
      </c>
      <c r="BA57" s="19">
        <v>3</v>
      </c>
      <c r="BB57" s="19">
        <v>6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3</v>
      </c>
      <c r="BL57" s="19">
        <v>0</v>
      </c>
      <c r="BM57" s="19">
        <v>1</v>
      </c>
      <c r="BN57" s="19">
        <v>7</v>
      </c>
      <c r="BO57" s="19">
        <v>0</v>
      </c>
      <c r="BP57" s="19">
        <v>0</v>
      </c>
      <c r="BQ57" s="19">
        <v>0</v>
      </c>
      <c r="BR57" s="19">
        <v>0</v>
      </c>
      <c r="BS57" s="19">
        <v>7</v>
      </c>
      <c r="BT57" s="19">
        <v>0</v>
      </c>
      <c r="BU57" s="19">
        <v>14</v>
      </c>
      <c r="BV57" s="19">
        <v>10</v>
      </c>
      <c r="BW57" s="19">
        <v>7</v>
      </c>
      <c r="BX57" s="19">
        <v>0</v>
      </c>
      <c r="BY57" s="19">
        <v>6</v>
      </c>
      <c r="BZ57" s="19">
        <v>5</v>
      </c>
      <c r="CA57" s="19">
        <v>45</v>
      </c>
      <c r="CB57" s="19">
        <v>0</v>
      </c>
      <c r="CC57" s="19">
        <v>41</v>
      </c>
      <c r="CD57" s="19">
        <v>86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</row>
    <row r="58" spans="2:91" ht="20.100000000000001" customHeight="1" thickBot="1" x14ac:dyDescent="0.25">
      <c r="B58" s="4" t="s">
        <v>269</v>
      </c>
      <c r="C58" s="19">
        <v>329</v>
      </c>
      <c r="D58" s="19">
        <v>0</v>
      </c>
      <c r="E58" s="19">
        <v>298</v>
      </c>
      <c r="F58" s="19">
        <v>228</v>
      </c>
      <c r="G58" s="19">
        <v>4</v>
      </c>
      <c r="H58" s="19">
        <v>0</v>
      </c>
      <c r="I58" s="19">
        <v>3</v>
      </c>
      <c r="J58" s="19">
        <v>2</v>
      </c>
      <c r="K58" s="19">
        <v>1</v>
      </c>
      <c r="L58" s="19">
        <v>0</v>
      </c>
      <c r="M58" s="19">
        <v>1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19</v>
      </c>
      <c r="T58" s="19">
        <v>0</v>
      </c>
      <c r="U58" s="19">
        <v>18</v>
      </c>
      <c r="V58" s="19">
        <v>2</v>
      </c>
      <c r="W58" s="19">
        <v>94</v>
      </c>
      <c r="X58" s="19">
        <v>0</v>
      </c>
      <c r="Y58" s="19">
        <v>97</v>
      </c>
      <c r="Z58" s="19">
        <v>74</v>
      </c>
      <c r="AA58" s="19">
        <v>3</v>
      </c>
      <c r="AB58" s="19">
        <v>0</v>
      </c>
      <c r="AC58" s="19">
        <v>3</v>
      </c>
      <c r="AD58" s="19">
        <v>0</v>
      </c>
      <c r="AE58" s="19">
        <v>1</v>
      </c>
      <c r="AF58" s="19">
        <v>0</v>
      </c>
      <c r="AG58" s="19">
        <v>2</v>
      </c>
      <c r="AH58" s="19">
        <v>1</v>
      </c>
      <c r="AI58" s="19">
        <v>0</v>
      </c>
      <c r="AJ58" s="19">
        <v>0</v>
      </c>
      <c r="AK58" s="19">
        <v>0</v>
      </c>
      <c r="AL58" s="19">
        <v>0</v>
      </c>
      <c r="AM58" s="19">
        <v>9</v>
      </c>
      <c r="AN58" s="19">
        <v>0</v>
      </c>
      <c r="AO58" s="19">
        <v>6</v>
      </c>
      <c r="AP58" s="19">
        <v>4</v>
      </c>
      <c r="AQ58" s="19">
        <v>73</v>
      </c>
      <c r="AR58" s="19">
        <v>0</v>
      </c>
      <c r="AS58" s="19">
        <v>67</v>
      </c>
      <c r="AT58" s="19">
        <v>40</v>
      </c>
      <c r="AU58" s="19">
        <v>0</v>
      </c>
      <c r="AV58" s="19">
        <v>0</v>
      </c>
      <c r="AW58" s="19">
        <v>0</v>
      </c>
      <c r="AX58" s="19">
        <v>0</v>
      </c>
      <c r="AY58" s="19">
        <v>1</v>
      </c>
      <c r="AZ58" s="19">
        <v>0</v>
      </c>
      <c r="BA58" s="19">
        <v>2</v>
      </c>
      <c r="BB58" s="19">
        <v>4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8</v>
      </c>
      <c r="BT58" s="19">
        <v>0</v>
      </c>
      <c r="BU58" s="19">
        <v>2</v>
      </c>
      <c r="BV58" s="19">
        <v>11</v>
      </c>
      <c r="BW58" s="19">
        <v>10</v>
      </c>
      <c r="BX58" s="19">
        <v>0</v>
      </c>
      <c r="BY58" s="19">
        <v>7</v>
      </c>
      <c r="BZ58" s="19">
        <v>3</v>
      </c>
      <c r="CA58" s="19">
        <v>106</v>
      </c>
      <c r="CB58" s="19">
        <v>0</v>
      </c>
      <c r="CC58" s="19">
        <v>90</v>
      </c>
      <c r="CD58" s="19">
        <v>87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</row>
    <row r="59" spans="2:91" ht="20.100000000000001" customHeight="1" thickBot="1" x14ac:dyDescent="0.25">
      <c r="B59" s="4" t="s">
        <v>245</v>
      </c>
      <c r="C59" s="19">
        <v>377</v>
      </c>
      <c r="D59" s="19">
        <v>32</v>
      </c>
      <c r="E59" s="19">
        <v>397</v>
      </c>
      <c r="F59" s="19">
        <v>299</v>
      </c>
      <c r="G59" s="19">
        <v>6</v>
      </c>
      <c r="H59" s="19">
        <v>0</v>
      </c>
      <c r="I59" s="19">
        <v>10</v>
      </c>
      <c r="J59" s="19">
        <v>5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10</v>
      </c>
      <c r="T59" s="19">
        <v>13</v>
      </c>
      <c r="U59" s="19">
        <v>24</v>
      </c>
      <c r="V59" s="19">
        <v>3</v>
      </c>
      <c r="W59" s="19">
        <v>108</v>
      </c>
      <c r="X59" s="19">
        <v>0</v>
      </c>
      <c r="Y59" s="19">
        <v>86</v>
      </c>
      <c r="Z59" s="19">
        <v>94</v>
      </c>
      <c r="AA59" s="19">
        <v>0</v>
      </c>
      <c r="AB59" s="19">
        <v>0</v>
      </c>
      <c r="AC59" s="19">
        <v>0</v>
      </c>
      <c r="AD59" s="19">
        <v>0</v>
      </c>
      <c r="AE59" s="19">
        <v>2</v>
      </c>
      <c r="AF59" s="19">
        <v>0</v>
      </c>
      <c r="AG59" s="19">
        <v>4</v>
      </c>
      <c r="AH59" s="19">
        <v>1</v>
      </c>
      <c r="AI59" s="19">
        <v>0</v>
      </c>
      <c r="AJ59" s="19">
        <v>0</v>
      </c>
      <c r="AK59" s="19">
        <v>0</v>
      </c>
      <c r="AL59" s="19">
        <v>0</v>
      </c>
      <c r="AM59" s="19">
        <v>9</v>
      </c>
      <c r="AN59" s="19">
        <v>5</v>
      </c>
      <c r="AO59" s="19">
        <v>17</v>
      </c>
      <c r="AP59" s="19">
        <v>2</v>
      </c>
      <c r="AQ59" s="19">
        <v>85</v>
      </c>
      <c r="AR59" s="19">
        <v>0</v>
      </c>
      <c r="AS59" s="19">
        <v>91</v>
      </c>
      <c r="AT59" s="19">
        <v>72</v>
      </c>
      <c r="AU59" s="19">
        <v>0</v>
      </c>
      <c r="AV59" s="19">
        <v>0</v>
      </c>
      <c r="AW59" s="19">
        <v>1</v>
      </c>
      <c r="AX59" s="19">
        <v>0</v>
      </c>
      <c r="AY59" s="19">
        <v>3</v>
      </c>
      <c r="AZ59" s="19">
        <v>0</v>
      </c>
      <c r="BA59" s="19">
        <v>4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1</v>
      </c>
      <c r="BL59" s="19">
        <v>0</v>
      </c>
      <c r="BM59" s="19">
        <v>1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11</v>
      </c>
      <c r="BT59" s="19">
        <v>0</v>
      </c>
      <c r="BU59" s="19">
        <v>16</v>
      </c>
      <c r="BV59" s="19">
        <v>10</v>
      </c>
      <c r="BW59" s="19">
        <v>18</v>
      </c>
      <c r="BX59" s="19">
        <v>14</v>
      </c>
      <c r="BY59" s="19">
        <v>38</v>
      </c>
      <c r="BZ59" s="19">
        <v>3</v>
      </c>
      <c r="CA59" s="19">
        <v>124</v>
      </c>
      <c r="CB59" s="19">
        <v>0</v>
      </c>
      <c r="CC59" s="19">
        <v>105</v>
      </c>
      <c r="CD59" s="19">
        <v>109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</row>
    <row r="60" spans="2:91" ht="20.100000000000001" customHeight="1" thickBot="1" x14ac:dyDescent="0.25">
      <c r="B60" s="4" t="s">
        <v>246</v>
      </c>
      <c r="C60" s="19">
        <v>138</v>
      </c>
      <c r="D60" s="19">
        <v>3</v>
      </c>
      <c r="E60" s="19">
        <v>135</v>
      </c>
      <c r="F60" s="19">
        <v>132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</v>
      </c>
      <c r="P60" s="19">
        <v>0</v>
      </c>
      <c r="Q60" s="19">
        <v>0</v>
      </c>
      <c r="R60" s="19">
        <v>1</v>
      </c>
      <c r="S60" s="19">
        <v>7</v>
      </c>
      <c r="T60" s="19">
        <v>0</v>
      </c>
      <c r="U60" s="19">
        <v>6</v>
      </c>
      <c r="V60" s="19">
        <v>3</v>
      </c>
      <c r="W60" s="19">
        <v>46</v>
      </c>
      <c r="X60" s="19">
        <v>0</v>
      </c>
      <c r="Y60" s="19">
        <v>49</v>
      </c>
      <c r="Z60" s="19">
        <v>49</v>
      </c>
      <c r="AA60" s="19">
        <v>2</v>
      </c>
      <c r="AB60" s="19">
        <v>0</v>
      </c>
      <c r="AC60" s="19">
        <v>0</v>
      </c>
      <c r="AD60" s="19">
        <v>2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4</v>
      </c>
      <c r="AN60" s="19">
        <v>2</v>
      </c>
      <c r="AO60" s="19">
        <v>5</v>
      </c>
      <c r="AP60" s="19">
        <v>3</v>
      </c>
      <c r="AQ60" s="19">
        <v>33</v>
      </c>
      <c r="AR60" s="19">
        <v>0</v>
      </c>
      <c r="AS60" s="19">
        <v>35</v>
      </c>
      <c r="AT60" s="19">
        <v>24</v>
      </c>
      <c r="AU60" s="19">
        <v>4</v>
      </c>
      <c r="AV60" s="19">
        <v>0</v>
      </c>
      <c r="AW60" s="19">
        <v>2</v>
      </c>
      <c r="AX60" s="19">
        <v>2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1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6</v>
      </c>
      <c r="BT60" s="19">
        <v>0</v>
      </c>
      <c r="BU60" s="19">
        <v>2</v>
      </c>
      <c r="BV60" s="19">
        <v>8</v>
      </c>
      <c r="BW60" s="19">
        <v>6</v>
      </c>
      <c r="BX60" s="19">
        <v>1</v>
      </c>
      <c r="BY60" s="19">
        <v>8</v>
      </c>
      <c r="BZ60" s="19">
        <v>3</v>
      </c>
      <c r="CA60" s="19">
        <v>29</v>
      </c>
      <c r="CB60" s="19">
        <v>0</v>
      </c>
      <c r="CC60" s="19">
        <v>27</v>
      </c>
      <c r="CD60" s="19">
        <v>37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</row>
    <row r="61" spans="2:91" ht="20.100000000000001" customHeight="1" thickBot="1" x14ac:dyDescent="0.25">
      <c r="B61" s="7" t="s">
        <v>22</v>
      </c>
      <c r="C61" s="9">
        <f>SUM(C11:C60)</f>
        <v>19810</v>
      </c>
      <c r="D61" s="9">
        <f t="shared" ref="D61:AT61" si="0">SUM(D11:D60)</f>
        <v>617</v>
      </c>
      <c r="E61" s="9">
        <f t="shared" si="0"/>
        <v>20152</v>
      </c>
      <c r="F61" s="9">
        <f t="shared" si="0"/>
        <v>19157</v>
      </c>
      <c r="G61" s="9">
        <f t="shared" si="0"/>
        <v>128</v>
      </c>
      <c r="H61" s="9">
        <f t="shared" si="0"/>
        <v>0</v>
      </c>
      <c r="I61" s="9">
        <f t="shared" si="0"/>
        <v>115</v>
      </c>
      <c r="J61" s="9">
        <f t="shared" si="0"/>
        <v>142</v>
      </c>
      <c r="K61" s="9">
        <f t="shared" si="0"/>
        <v>25</v>
      </c>
      <c r="L61" s="9">
        <f t="shared" si="0"/>
        <v>0</v>
      </c>
      <c r="M61" s="9">
        <f t="shared" si="0"/>
        <v>30</v>
      </c>
      <c r="N61" s="9">
        <f t="shared" si="0"/>
        <v>25</v>
      </c>
      <c r="O61" s="9">
        <f t="shared" si="0"/>
        <v>11</v>
      </c>
      <c r="P61" s="9">
        <f t="shared" si="0"/>
        <v>0</v>
      </c>
      <c r="Q61" s="9">
        <f t="shared" si="0"/>
        <v>10</v>
      </c>
      <c r="R61" s="9">
        <f t="shared" si="0"/>
        <v>8</v>
      </c>
      <c r="S61" s="9">
        <f t="shared" si="0"/>
        <v>813</v>
      </c>
      <c r="T61" s="9">
        <f t="shared" si="0"/>
        <v>249</v>
      </c>
      <c r="U61" s="9">
        <f t="shared" si="0"/>
        <v>1032</v>
      </c>
      <c r="V61" s="9">
        <f t="shared" si="0"/>
        <v>318</v>
      </c>
      <c r="W61" s="9">
        <f t="shared" si="0"/>
        <v>6227</v>
      </c>
      <c r="X61" s="9">
        <f t="shared" si="0"/>
        <v>24</v>
      </c>
      <c r="Y61" s="9">
        <f t="shared" si="0"/>
        <v>6216</v>
      </c>
      <c r="Z61" s="9">
        <f t="shared" si="0"/>
        <v>6247</v>
      </c>
      <c r="AA61" s="9">
        <f t="shared" si="0"/>
        <v>49</v>
      </c>
      <c r="AB61" s="9">
        <f t="shared" si="0"/>
        <v>5</v>
      </c>
      <c r="AC61" s="9">
        <f t="shared" si="0"/>
        <v>59</v>
      </c>
      <c r="AD61" s="9">
        <f t="shared" si="0"/>
        <v>18</v>
      </c>
      <c r="AE61" s="9">
        <f t="shared" si="0"/>
        <v>175</v>
      </c>
      <c r="AF61" s="9">
        <f t="shared" si="0"/>
        <v>1</v>
      </c>
      <c r="AG61" s="9">
        <f t="shared" si="0"/>
        <v>194</v>
      </c>
      <c r="AH61" s="9">
        <f t="shared" si="0"/>
        <v>128</v>
      </c>
      <c r="AI61" s="9">
        <f t="shared" si="0"/>
        <v>1</v>
      </c>
      <c r="AJ61" s="9">
        <f t="shared" si="0"/>
        <v>0</v>
      </c>
      <c r="AK61" s="9">
        <f t="shared" si="0"/>
        <v>2</v>
      </c>
      <c r="AL61" s="9">
        <f t="shared" si="0"/>
        <v>0</v>
      </c>
      <c r="AM61" s="9">
        <f t="shared" si="0"/>
        <v>411</v>
      </c>
      <c r="AN61" s="9">
        <f t="shared" si="0"/>
        <v>71</v>
      </c>
      <c r="AO61" s="9">
        <f t="shared" si="0"/>
        <v>443</v>
      </c>
      <c r="AP61" s="9">
        <f t="shared" si="0"/>
        <v>214</v>
      </c>
      <c r="AQ61" s="9">
        <f t="shared" si="0"/>
        <v>3646</v>
      </c>
      <c r="AR61" s="9">
        <f t="shared" si="0"/>
        <v>12</v>
      </c>
      <c r="AS61" s="9">
        <f t="shared" si="0"/>
        <v>3616</v>
      </c>
      <c r="AT61" s="9">
        <f t="shared" si="0"/>
        <v>3347</v>
      </c>
      <c r="AU61" s="9">
        <f t="shared" ref="AU61:CL61" si="1">SUM(AU11:AU60)</f>
        <v>54</v>
      </c>
      <c r="AV61" s="9">
        <f t="shared" si="1"/>
        <v>0</v>
      </c>
      <c r="AW61" s="9">
        <f t="shared" si="1"/>
        <v>54</v>
      </c>
      <c r="AX61" s="9">
        <f t="shared" si="1"/>
        <v>50</v>
      </c>
      <c r="AY61" s="9">
        <f t="shared" si="1"/>
        <v>355</v>
      </c>
      <c r="AZ61" s="9">
        <f t="shared" si="1"/>
        <v>0</v>
      </c>
      <c r="BA61" s="9">
        <f t="shared" si="1"/>
        <v>381</v>
      </c>
      <c r="BB61" s="9">
        <f t="shared" si="1"/>
        <v>222</v>
      </c>
      <c r="BC61" s="9">
        <f t="shared" si="1"/>
        <v>5</v>
      </c>
      <c r="BD61" s="9">
        <f t="shared" si="1"/>
        <v>0</v>
      </c>
      <c r="BE61" s="9">
        <f t="shared" si="1"/>
        <v>4</v>
      </c>
      <c r="BF61" s="9">
        <f t="shared" si="1"/>
        <v>3</v>
      </c>
      <c r="BG61" s="9">
        <f t="shared" si="1"/>
        <v>2</v>
      </c>
      <c r="BH61" s="9">
        <f t="shared" si="1"/>
        <v>0</v>
      </c>
      <c r="BI61" s="9">
        <f t="shared" si="1"/>
        <v>3</v>
      </c>
      <c r="BJ61" s="9">
        <f t="shared" si="1"/>
        <v>0</v>
      </c>
      <c r="BK61" s="9">
        <f t="shared" si="1"/>
        <v>96</v>
      </c>
      <c r="BL61" s="9">
        <f t="shared" si="1"/>
        <v>0</v>
      </c>
      <c r="BM61" s="9">
        <f t="shared" si="1"/>
        <v>81</v>
      </c>
      <c r="BN61" s="9">
        <f t="shared" si="1"/>
        <v>82</v>
      </c>
      <c r="BO61" s="9">
        <f t="shared" si="1"/>
        <v>0</v>
      </c>
      <c r="BP61" s="9">
        <f t="shared" si="1"/>
        <v>0</v>
      </c>
      <c r="BQ61" s="9">
        <f t="shared" si="1"/>
        <v>1</v>
      </c>
      <c r="BR61" s="9">
        <f t="shared" si="1"/>
        <v>1</v>
      </c>
      <c r="BS61" s="9">
        <f t="shared" si="1"/>
        <v>570</v>
      </c>
      <c r="BT61" s="9">
        <f t="shared" si="1"/>
        <v>0</v>
      </c>
      <c r="BU61" s="9">
        <f t="shared" si="1"/>
        <v>526</v>
      </c>
      <c r="BV61" s="9">
        <f t="shared" si="1"/>
        <v>747</v>
      </c>
      <c r="BW61" s="9">
        <f t="shared" si="1"/>
        <v>708</v>
      </c>
      <c r="BX61" s="9">
        <f t="shared" si="1"/>
        <v>214</v>
      </c>
      <c r="BY61" s="9">
        <f t="shared" si="1"/>
        <v>912</v>
      </c>
      <c r="BZ61" s="9">
        <f t="shared" si="1"/>
        <v>446</v>
      </c>
      <c r="CA61" s="9">
        <f t="shared" si="1"/>
        <v>6508</v>
      </c>
      <c r="CB61" s="9">
        <f t="shared" si="1"/>
        <v>41</v>
      </c>
      <c r="CC61" s="9">
        <f t="shared" si="1"/>
        <v>6447</v>
      </c>
      <c r="CD61" s="9">
        <f t="shared" si="1"/>
        <v>7134</v>
      </c>
      <c r="CE61" s="9">
        <f t="shared" si="1"/>
        <v>3</v>
      </c>
      <c r="CF61" s="9">
        <f t="shared" si="1"/>
        <v>0</v>
      </c>
      <c r="CG61" s="9">
        <f t="shared" si="1"/>
        <v>4</v>
      </c>
      <c r="CH61" s="9">
        <f t="shared" si="1"/>
        <v>3</v>
      </c>
      <c r="CI61" s="9">
        <f t="shared" si="1"/>
        <v>23</v>
      </c>
      <c r="CJ61" s="9">
        <f t="shared" si="1"/>
        <v>0</v>
      </c>
      <c r="CK61" s="9">
        <f t="shared" si="1"/>
        <v>22</v>
      </c>
      <c r="CL61" s="9">
        <f t="shared" si="1"/>
        <v>22</v>
      </c>
      <c r="CM61" s="49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83" t="s">
        <v>82</v>
      </c>
      <c r="D9" s="80"/>
      <c r="E9" s="80"/>
      <c r="F9" s="83" t="s">
        <v>83</v>
      </c>
      <c r="G9" s="80"/>
      <c r="H9" s="80"/>
      <c r="I9" s="83" t="s">
        <v>84</v>
      </c>
      <c r="J9" s="80"/>
      <c r="K9" s="80"/>
      <c r="L9" s="83" t="s">
        <v>85</v>
      </c>
      <c r="M9" s="80"/>
      <c r="N9" s="80"/>
    </row>
    <row r="10" spans="2:14" ht="42" customHeight="1" thickBot="1" x14ac:dyDescent="0.25">
      <c r="C10" s="8" t="s">
        <v>31</v>
      </c>
      <c r="D10" s="8" t="s">
        <v>33</v>
      </c>
      <c r="E10" s="8" t="s">
        <v>86</v>
      </c>
      <c r="F10" s="8" t="s">
        <v>31</v>
      </c>
      <c r="G10" s="8" t="s">
        <v>33</v>
      </c>
      <c r="H10" s="8" t="s">
        <v>86</v>
      </c>
      <c r="I10" s="8" t="s">
        <v>31</v>
      </c>
      <c r="J10" s="8" t="s">
        <v>33</v>
      </c>
      <c r="K10" s="8" t="s">
        <v>86</v>
      </c>
      <c r="L10" s="8" t="s">
        <v>31</v>
      </c>
      <c r="M10" s="8" t="s">
        <v>33</v>
      </c>
      <c r="N10" s="8" t="s">
        <v>86</v>
      </c>
    </row>
    <row r="11" spans="2:14" ht="20.100000000000001" customHeight="1" thickBot="1" x14ac:dyDescent="0.25">
      <c r="B11" s="3" t="s">
        <v>197</v>
      </c>
      <c r="C11" s="18">
        <v>73</v>
      </c>
      <c r="D11" s="18">
        <v>72</v>
      </c>
      <c r="E11" s="18">
        <v>64</v>
      </c>
      <c r="F11" s="18">
        <v>14</v>
      </c>
      <c r="G11" s="18">
        <v>14</v>
      </c>
      <c r="H11" s="18">
        <v>1</v>
      </c>
      <c r="I11" s="18">
        <v>56</v>
      </c>
      <c r="J11" s="18">
        <v>50</v>
      </c>
      <c r="K11" s="18">
        <v>61</v>
      </c>
      <c r="L11" s="18">
        <v>3</v>
      </c>
      <c r="M11" s="18">
        <v>8</v>
      </c>
      <c r="N11" s="18">
        <v>2</v>
      </c>
    </row>
    <row r="12" spans="2:14" ht="20.100000000000001" customHeight="1" thickBot="1" x14ac:dyDescent="0.25">
      <c r="B12" s="4" t="s">
        <v>198</v>
      </c>
      <c r="C12" s="19">
        <v>175</v>
      </c>
      <c r="D12" s="19">
        <v>191</v>
      </c>
      <c r="E12" s="19">
        <v>58</v>
      </c>
      <c r="F12" s="19">
        <v>28</v>
      </c>
      <c r="G12" s="19">
        <v>28</v>
      </c>
      <c r="H12" s="19">
        <v>6</v>
      </c>
      <c r="I12" s="19">
        <v>141</v>
      </c>
      <c r="J12" s="19">
        <v>156</v>
      </c>
      <c r="K12" s="19">
        <v>51</v>
      </c>
      <c r="L12" s="19">
        <v>6</v>
      </c>
      <c r="M12" s="19">
        <v>7</v>
      </c>
      <c r="N12" s="19">
        <v>1</v>
      </c>
    </row>
    <row r="13" spans="2:14" ht="20.100000000000001" customHeight="1" thickBot="1" x14ac:dyDescent="0.25">
      <c r="B13" s="4" t="s">
        <v>199</v>
      </c>
      <c r="C13" s="19">
        <v>191</v>
      </c>
      <c r="D13" s="19">
        <v>166</v>
      </c>
      <c r="E13" s="19">
        <v>77</v>
      </c>
      <c r="F13" s="19">
        <v>9</v>
      </c>
      <c r="G13" s="19">
        <v>14</v>
      </c>
      <c r="H13" s="19">
        <v>3</v>
      </c>
      <c r="I13" s="19">
        <v>181</v>
      </c>
      <c r="J13" s="19">
        <v>145</v>
      </c>
      <c r="K13" s="19">
        <v>71</v>
      </c>
      <c r="L13" s="19">
        <v>1</v>
      </c>
      <c r="M13" s="19">
        <v>7</v>
      </c>
      <c r="N13" s="19">
        <v>3</v>
      </c>
    </row>
    <row r="14" spans="2:14" ht="20.100000000000001" customHeight="1" thickBot="1" x14ac:dyDescent="0.25">
      <c r="B14" s="4" t="s">
        <v>200</v>
      </c>
      <c r="C14" s="19">
        <v>74</v>
      </c>
      <c r="D14" s="19">
        <v>60</v>
      </c>
      <c r="E14" s="19">
        <v>38</v>
      </c>
      <c r="F14" s="19">
        <v>11</v>
      </c>
      <c r="G14" s="19">
        <v>9</v>
      </c>
      <c r="H14" s="19">
        <v>2</v>
      </c>
      <c r="I14" s="19">
        <v>52</v>
      </c>
      <c r="J14" s="19">
        <v>40</v>
      </c>
      <c r="K14" s="19">
        <v>34</v>
      </c>
      <c r="L14" s="19">
        <v>11</v>
      </c>
      <c r="M14" s="19">
        <v>11</v>
      </c>
      <c r="N14" s="19">
        <v>2</v>
      </c>
    </row>
    <row r="15" spans="2:14" ht="20.100000000000001" customHeight="1" thickBot="1" x14ac:dyDescent="0.25">
      <c r="B15" s="4" t="s">
        <v>201</v>
      </c>
      <c r="C15" s="19">
        <v>43</v>
      </c>
      <c r="D15" s="19">
        <v>46</v>
      </c>
      <c r="E15" s="19">
        <v>9</v>
      </c>
      <c r="F15" s="19">
        <v>12</v>
      </c>
      <c r="G15" s="19">
        <v>10</v>
      </c>
      <c r="H15" s="19">
        <v>2</v>
      </c>
      <c r="I15" s="19">
        <v>23</v>
      </c>
      <c r="J15" s="19">
        <v>27</v>
      </c>
      <c r="K15" s="19">
        <v>3</v>
      </c>
      <c r="L15" s="19">
        <v>8</v>
      </c>
      <c r="M15" s="19">
        <v>9</v>
      </c>
      <c r="N15" s="19">
        <v>4</v>
      </c>
    </row>
    <row r="16" spans="2:14" ht="20.100000000000001" customHeight="1" thickBot="1" x14ac:dyDescent="0.25">
      <c r="B16" s="4" t="s">
        <v>202</v>
      </c>
      <c r="C16" s="19">
        <v>77</v>
      </c>
      <c r="D16" s="19">
        <v>83</v>
      </c>
      <c r="E16" s="19">
        <v>14</v>
      </c>
      <c r="F16" s="19">
        <v>16</v>
      </c>
      <c r="G16" s="19">
        <v>16</v>
      </c>
      <c r="H16" s="19">
        <v>3</v>
      </c>
      <c r="I16" s="19">
        <v>49</v>
      </c>
      <c r="J16" s="19">
        <v>46</v>
      </c>
      <c r="K16" s="19">
        <v>9</v>
      </c>
      <c r="L16" s="19">
        <v>12</v>
      </c>
      <c r="M16" s="19">
        <v>21</v>
      </c>
      <c r="N16" s="19">
        <v>2</v>
      </c>
    </row>
    <row r="17" spans="2:14" ht="20.100000000000001" customHeight="1" thickBot="1" x14ac:dyDescent="0.25">
      <c r="B17" s="4" t="s">
        <v>203</v>
      </c>
      <c r="C17" s="19">
        <v>220</v>
      </c>
      <c r="D17" s="19">
        <v>214</v>
      </c>
      <c r="E17" s="19">
        <v>156</v>
      </c>
      <c r="F17" s="19">
        <v>32</v>
      </c>
      <c r="G17" s="19">
        <v>28</v>
      </c>
      <c r="H17" s="19">
        <v>9</v>
      </c>
      <c r="I17" s="19">
        <v>172</v>
      </c>
      <c r="J17" s="19">
        <v>166</v>
      </c>
      <c r="K17" s="19">
        <v>139</v>
      </c>
      <c r="L17" s="19">
        <v>16</v>
      </c>
      <c r="M17" s="19">
        <v>20</v>
      </c>
      <c r="N17" s="19">
        <v>8</v>
      </c>
    </row>
    <row r="18" spans="2:14" ht="20.100000000000001" customHeight="1" thickBot="1" x14ac:dyDescent="0.25">
      <c r="B18" s="4" t="s">
        <v>204</v>
      </c>
      <c r="C18" s="19">
        <v>209</v>
      </c>
      <c r="D18" s="19">
        <v>243</v>
      </c>
      <c r="E18" s="19">
        <v>72</v>
      </c>
      <c r="F18" s="19">
        <v>21</v>
      </c>
      <c r="G18" s="19">
        <v>22</v>
      </c>
      <c r="H18" s="19">
        <v>5</v>
      </c>
      <c r="I18" s="19">
        <v>160</v>
      </c>
      <c r="J18" s="19">
        <v>195</v>
      </c>
      <c r="K18" s="19">
        <v>61</v>
      </c>
      <c r="L18" s="19">
        <v>28</v>
      </c>
      <c r="M18" s="19">
        <v>26</v>
      </c>
      <c r="N18" s="19">
        <v>6</v>
      </c>
    </row>
    <row r="19" spans="2:14" ht="20.100000000000001" customHeight="1" thickBot="1" x14ac:dyDescent="0.25">
      <c r="B19" s="4" t="s">
        <v>205</v>
      </c>
      <c r="C19" s="19">
        <v>10</v>
      </c>
      <c r="D19" s="19">
        <v>10</v>
      </c>
      <c r="E19" s="19">
        <v>5</v>
      </c>
      <c r="F19" s="19">
        <v>0</v>
      </c>
      <c r="G19" s="19">
        <v>0</v>
      </c>
      <c r="H19" s="19">
        <v>0</v>
      </c>
      <c r="I19" s="19">
        <v>9</v>
      </c>
      <c r="J19" s="19">
        <v>9</v>
      </c>
      <c r="K19" s="19">
        <v>5</v>
      </c>
      <c r="L19" s="19">
        <v>1</v>
      </c>
      <c r="M19" s="19">
        <v>1</v>
      </c>
      <c r="N19" s="19">
        <v>0</v>
      </c>
    </row>
    <row r="20" spans="2:14" ht="20.100000000000001" customHeight="1" thickBot="1" x14ac:dyDescent="0.25">
      <c r="B20" s="4" t="s">
        <v>206</v>
      </c>
      <c r="C20" s="19">
        <v>22</v>
      </c>
      <c r="D20" s="19">
        <v>21</v>
      </c>
      <c r="E20" s="19">
        <v>5</v>
      </c>
      <c r="F20" s="19">
        <v>10</v>
      </c>
      <c r="G20" s="19">
        <v>8</v>
      </c>
      <c r="H20" s="19">
        <v>3</v>
      </c>
      <c r="I20" s="19">
        <v>10</v>
      </c>
      <c r="J20" s="19">
        <v>11</v>
      </c>
      <c r="K20" s="19">
        <v>2</v>
      </c>
      <c r="L20" s="19">
        <v>2</v>
      </c>
      <c r="M20" s="19">
        <v>2</v>
      </c>
      <c r="N20" s="19">
        <v>0</v>
      </c>
    </row>
    <row r="21" spans="2:14" ht="20.100000000000001" customHeight="1" thickBot="1" x14ac:dyDescent="0.25">
      <c r="B21" s="4" t="s">
        <v>207</v>
      </c>
      <c r="C21" s="19">
        <v>95</v>
      </c>
      <c r="D21" s="19">
        <v>96</v>
      </c>
      <c r="E21" s="19">
        <v>24</v>
      </c>
      <c r="F21" s="19">
        <v>15</v>
      </c>
      <c r="G21" s="19">
        <v>17</v>
      </c>
      <c r="H21" s="19">
        <v>2</v>
      </c>
      <c r="I21" s="19">
        <v>76</v>
      </c>
      <c r="J21" s="19">
        <v>75</v>
      </c>
      <c r="K21" s="19">
        <v>21</v>
      </c>
      <c r="L21" s="19">
        <v>4</v>
      </c>
      <c r="M21" s="19">
        <v>4</v>
      </c>
      <c r="N21" s="19">
        <v>1</v>
      </c>
    </row>
    <row r="22" spans="2:14" ht="20.100000000000001" customHeight="1" thickBot="1" x14ac:dyDescent="0.25">
      <c r="B22" s="4" t="s">
        <v>208</v>
      </c>
      <c r="C22" s="19">
        <v>122</v>
      </c>
      <c r="D22" s="19">
        <v>110</v>
      </c>
      <c r="E22" s="19">
        <v>32</v>
      </c>
      <c r="F22" s="19">
        <v>22</v>
      </c>
      <c r="G22" s="19">
        <v>18</v>
      </c>
      <c r="H22" s="19">
        <v>8</v>
      </c>
      <c r="I22" s="19">
        <v>87</v>
      </c>
      <c r="J22" s="19">
        <v>78</v>
      </c>
      <c r="K22" s="19">
        <v>24</v>
      </c>
      <c r="L22" s="19">
        <v>13</v>
      </c>
      <c r="M22" s="19">
        <v>14</v>
      </c>
      <c r="N22" s="19">
        <v>0</v>
      </c>
    </row>
    <row r="23" spans="2:14" ht="20.100000000000001" customHeight="1" thickBot="1" x14ac:dyDescent="0.25">
      <c r="B23" s="4" t="s">
        <v>209</v>
      </c>
      <c r="C23" s="19">
        <v>162</v>
      </c>
      <c r="D23" s="19">
        <v>161</v>
      </c>
      <c r="E23" s="19">
        <v>44</v>
      </c>
      <c r="F23" s="19">
        <v>56</v>
      </c>
      <c r="G23" s="19">
        <v>50</v>
      </c>
      <c r="H23" s="19">
        <v>19</v>
      </c>
      <c r="I23" s="19">
        <v>90</v>
      </c>
      <c r="J23" s="19">
        <v>102</v>
      </c>
      <c r="K23" s="19">
        <v>17</v>
      </c>
      <c r="L23" s="19">
        <v>16</v>
      </c>
      <c r="M23" s="19">
        <v>9</v>
      </c>
      <c r="N23" s="19">
        <v>8</v>
      </c>
    </row>
    <row r="24" spans="2:14" ht="20.100000000000001" customHeight="1" thickBot="1" x14ac:dyDescent="0.25">
      <c r="B24" s="4" t="s">
        <v>210</v>
      </c>
      <c r="C24" s="19">
        <v>161</v>
      </c>
      <c r="D24" s="19">
        <v>162</v>
      </c>
      <c r="E24" s="19">
        <v>88</v>
      </c>
      <c r="F24" s="19">
        <v>18</v>
      </c>
      <c r="G24" s="19">
        <v>19</v>
      </c>
      <c r="H24" s="19">
        <v>4</v>
      </c>
      <c r="I24" s="19">
        <v>138</v>
      </c>
      <c r="J24" s="19">
        <v>131</v>
      </c>
      <c r="K24" s="19">
        <v>84</v>
      </c>
      <c r="L24" s="19">
        <v>5</v>
      </c>
      <c r="M24" s="19">
        <v>12</v>
      </c>
      <c r="N24" s="19">
        <v>0</v>
      </c>
    </row>
    <row r="25" spans="2:14" ht="20.100000000000001" customHeight="1" thickBot="1" x14ac:dyDescent="0.25">
      <c r="B25" s="4" t="s">
        <v>211</v>
      </c>
      <c r="C25" s="19">
        <v>68</v>
      </c>
      <c r="D25" s="19">
        <v>65</v>
      </c>
      <c r="E25" s="19">
        <v>12</v>
      </c>
      <c r="F25" s="19">
        <v>29</v>
      </c>
      <c r="G25" s="19">
        <v>24</v>
      </c>
      <c r="H25" s="19">
        <v>7</v>
      </c>
      <c r="I25" s="19">
        <v>36</v>
      </c>
      <c r="J25" s="19">
        <v>39</v>
      </c>
      <c r="K25" s="19">
        <v>4</v>
      </c>
      <c r="L25" s="19">
        <v>3</v>
      </c>
      <c r="M25" s="19">
        <v>2</v>
      </c>
      <c r="N25" s="19">
        <v>1</v>
      </c>
    </row>
    <row r="26" spans="2:14" ht="20.100000000000001" customHeight="1" thickBot="1" x14ac:dyDescent="0.25">
      <c r="B26" s="5" t="s">
        <v>212</v>
      </c>
      <c r="C26" s="27">
        <v>46</v>
      </c>
      <c r="D26" s="27">
        <v>57</v>
      </c>
      <c r="E26" s="27">
        <v>10</v>
      </c>
      <c r="F26" s="27">
        <v>8</v>
      </c>
      <c r="G26" s="27">
        <v>6</v>
      </c>
      <c r="H26" s="27">
        <v>2</v>
      </c>
      <c r="I26" s="27">
        <v>37</v>
      </c>
      <c r="J26" s="27">
        <v>50</v>
      </c>
      <c r="K26" s="27">
        <v>8</v>
      </c>
      <c r="L26" s="27">
        <v>1</v>
      </c>
      <c r="M26" s="27">
        <v>1</v>
      </c>
      <c r="N26" s="27">
        <v>0</v>
      </c>
    </row>
    <row r="27" spans="2:14" ht="20.100000000000001" customHeight="1" thickBot="1" x14ac:dyDescent="0.25">
      <c r="B27" s="6" t="s">
        <v>213</v>
      </c>
      <c r="C27" s="29">
        <v>9</v>
      </c>
      <c r="D27" s="29">
        <v>5</v>
      </c>
      <c r="E27" s="29">
        <v>11</v>
      </c>
      <c r="F27" s="29">
        <v>2</v>
      </c>
      <c r="G27" s="29">
        <v>1</v>
      </c>
      <c r="H27" s="29">
        <v>1</v>
      </c>
      <c r="I27" s="29">
        <v>7</v>
      </c>
      <c r="J27" s="29">
        <v>4</v>
      </c>
      <c r="K27" s="29">
        <v>10</v>
      </c>
      <c r="L27" s="29">
        <v>0</v>
      </c>
      <c r="M27" s="29">
        <v>0</v>
      </c>
      <c r="N27" s="29">
        <v>0</v>
      </c>
    </row>
    <row r="28" spans="2:14" ht="20.100000000000001" customHeight="1" thickBot="1" x14ac:dyDescent="0.25">
      <c r="B28" s="4" t="s">
        <v>214</v>
      </c>
      <c r="C28" s="29">
        <v>13</v>
      </c>
      <c r="D28" s="29">
        <v>15</v>
      </c>
      <c r="E28" s="29">
        <v>3</v>
      </c>
      <c r="F28" s="29">
        <v>3</v>
      </c>
      <c r="G28" s="29">
        <v>2</v>
      </c>
      <c r="H28" s="29">
        <v>1</v>
      </c>
      <c r="I28" s="29">
        <v>9</v>
      </c>
      <c r="J28" s="29">
        <v>12</v>
      </c>
      <c r="K28" s="29">
        <v>1</v>
      </c>
      <c r="L28" s="29">
        <v>1</v>
      </c>
      <c r="M28" s="29">
        <v>1</v>
      </c>
      <c r="N28" s="29">
        <v>1</v>
      </c>
    </row>
    <row r="29" spans="2:14" ht="20.100000000000001" customHeight="1" thickBot="1" x14ac:dyDescent="0.25">
      <c r="B29" s="4" t="s">
        <v>215</v>
      </c>
      <c r="C29" s="28">
        <v>19</v>
      </c>
      <c r="D29" s="28">
        <v>18</v>
      </c>
      <c r="E29" s="28">
        <v>6</v>
      </c>
      <c r="F29" s="28">
        <v>5</v>
      </c>
      <c r="G29" s="28">
        <v>7</v>
      </c>
      <c r="H29" s="28">
        <v>0</v>
      </c>
      <c r="I29" s="28">
        <v>14</v>
      </c>
      <c r="J29" s="28">
        <v>11</v>
      </c>
      <c r="K29" s="28">
        <v>6</v>
      </c>
      <c r="L29" s="28">
        <v>0</v>
      </c>
      <c r="M29" s="28">
        <v>0</v>
      </c>
      <c r="N29" s="28">
        <v>0</v>
      </c>
    </row>
    <row r="30" spans="2:14" ht="20.100000000000001" customHeight="1" thickBot="1" x14ac:dyDescent="0.25">
      <c r="B30" s="4" t="s">
        <v>216</v>
      </c>
      <c r="C30" s="19">
        <v>45</v>
      </c>
      <c r="D30" s="19">
        <v>67</v>
      </c>
      <c r="E30" s="19">
        <v>1</v>
      </c>
      <c r="F30" s="19">
        <v>6</v>
      </c>
      <c r="G30" s="19">
        <v>7</v>
      </c>
      <c r="H30" s="19">
        <v>0</v>
      </c>
      <c r="I30" s="19">
        <v>17</v>
      </c>
      <c r="J30" s="19">
        <v>38</v>
      </c>
      <c r="K30" s="19">
        <v>1</v>
      </c>
      <c r="L30" s="19">
        <v>22</v>
      </c>
      <c r="M30" s="19">
        <v>22</v>
      </c>
      <c r="N30" s="19">
        <v>0</v>
      </c>
    </row>
    <row r="31" spans="2:14" ht="20.100000000000001" customHeight="1" thickBot="1" x14ac:dyDescent="0.25">
      <c r="B31" s="4" t="s">
        <v>217</v>
      </c>
      <c r="C31" s="19">
        <v>25</v>
      </c>
      <c r="D31" s="19">
        <v>17</v>
      </c>
      <c r="E31" s="19">
        <v>9</v>
      </c>
      <c r="F31" s="19">
        <v>12</v>
      </c>
      <c r="G31" s="19">
        <v>6</v>
      </c>
      <c r="H31" s="19">
        <v>7</v>
      </c>
      <c r="I31" s="19">
        <v>12</v>
      </c>
      <c r="J31" s="19">
        <v>10</v>
      </c>
      <c r="K31" s="19">
        <v>2</v>
      </c>
      <c r="L31" s="19">
        <v>1</v>
      </c>
      <c r="M31" s="19">
        <v>1</v>
      </c>
      <c r="N31" s="19">
        <v>0</v>
      </c>
    </row>
    <row r="32" spans="2:14" ht="20.100000000000001" customHeight="1" thickBot="1" x14ac:dyDescent="0.25">
      <c r="B32" s="4" t="s">
        <v>218</v>
      </c>
      <c r="C32" s="19">
        <v>7</v>
      </c>
      <c r="D32" s="19">
        <v>7</v>
      </c>
      <c r="E32" s="19">
        <v>9</v>
      </c>
      <c r="F32" s="19">
        <v>4</v>
      </c>
      <c r="G32" s="19">
        <v>5</v>
      </c>
      <c r="H32" s="19">
        <v>8</v>
      </c>
      <c r="I32" s="19">
        <v>0</v>
      </c>
      <c r="J32" s="19">
        <v>0</v>
      </c>
      <c r="K32" s="19">
        <v>0</v>
      </c>
      <c r="L32" s="19">
        <v>3</v>
      </c>
      <c r="M32" s="19">
        <v>2</v>
      </c>
      <c r="N32" s="19">
        <v>1</v>
      </c>
    </row>
    <row r="33" spans="2:14" ht="20.100000000000001" customHeight="1" thickBot="1" x14ac:dyDescent="0.25">
      <c r="B33" s="4" t="s">
        <v>219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2:14" ht="20.100000000000001" customHeight="1" thickBot="1" x14ac:dyDescent="0.25">
      <c r="B34" s="4" t="s">
        <v>220</v>
      </c>
      <c r="C34" s="19">
        <v>35</v>
      </c>
      <c r="D34" s="19">
        <v>38</v>
      </c>
      <c r="E34" s="19">
        <v>28</v>
      </c>
      <c r="F34" s="19">
        <v>7</v>
      </c>
      <c r="G34" s="19">
        <v>8</v>
      </c>
      <c r="H34" s="19">
        <v>1</v>
      </c>
      <c r="I34" s="19">
        <v>28</v>
      </c>
      <c r="J34" s="19">
        <v>30</v>
      </c>
      <c r="K34" s="19">
        <v>27</v>
      </c>
      <c r="L34" s="19">
        <v>0</v>
      </c>
      <c r="M34" s="19">
        <v>0</v>
      </c>
      <c r="N34" s="19">
        <v>0</v>
      </c>
    </row>
    <row r="35" spans="2:14" ht="20.100000000000001" customHeight="1" thickBot="1" x14ac:dyDescent="0.25">
      <c r="B35" s="4" t="s">
        <v>221</v>
      </c>
      <c r="C35" s="19">
        <v>7</v>
      </c>
      <c r="D35" s="19">
        <v>5</v>
      </c>
      <c r="E35" s="19">
        <v>2</v>
      </c>
      <c r="F35" s="19">
        <v>0</v>
      </c>
      <c r="G35" s="19">
        <v>0</v>
      </c>
      <c r="H35" s="19">
        <v>0</v>
      </c>
      <c r="I35" s="19">
        <v>5</v>
      </c>
      <c r="J35" s="19">
        <v>3</v>
      </c>
      <c r="K35" s="19">
        <v>2</v>
      </c>
      <c r="L35" s="19">
        <v>2</v>
      </c>
      <c r="M35" s="19">
        <v>2</v>
      </c>
      <c r="N35" s="19">
        <v>0</v>
      </c>
    </row>
    <row r="36" spans="2:14" ht="20.100000000000001" customHeight="1" thickBot="1" x14ac:dyDescent="0.25">
      <c r="B36" s="4" t="s">
        <v>222</v>
      </c>
      <c r="C36" s="19">
        <v>27</v>
      </c>
      <c r="D36" s="19">
        <v>22</v>
      </c>
      <c r="E36" s="19">
        <v>10</v>
      </c>
      <c r="F36" s="19">
        <v>5</v>
      </c>
      <c r="G36" s="19">
        <v>6</v>
      </c>
      <c r="H36" s="19">
        <v>0</v>
      </c>
      <c r="I36" s="19">
        <v>18</v>
      </c>
      <c r="J36" s="19">
        <v>15</v>
      </c>
      <c r="K36" s="19">
        <v>7</v>
      </c>
      <c r="L36" s="19">
        <v>4</v>
      </c>
      <c r="M36" s="19">
        <v>1</v>
      </c>
      <c r="N36" s="19">
        <v>3</v>
      </c>
    </row>
    <row r="37" spans="2:14" ht="20.100000000000001" customHeight="1" thickBot="1" x14ac:dyDescent="0.25">
      <c r="B37" s="4" t="s">
        <v>223</v>
      </c>
      <c r="C37" s="19">
        <v>49</v>
      </c>
      <c r="D37" s="19">
        <v>43</v>
      </c>
      <c r="E37" s="19">
        <v>55</v>
      </c>
      <c r="F37" s="19">
        <v>10</v>
      </c>
      <c r="G37" s="19">
        <v>9</v>
      </c>
      <c r="H37" s="19">
        <v>4</v>
      </c>
      <c r="I37" s="19">
        <v>32</v>
      </c>
      <c r="J37" s="19">
        <v>27</v>
      </c>
      <c r="K37" s="19">
        <v>50</v>
      </c>
      <c r="L37" s="19">
        <v>7</v>
      </c>
      <c r="M37" s="19">
        <v>7</v>
      </c>
      <c r="N37" s="19">
        <v>1</v>
      </c>
    </row>
    <row r="38" spans="2:14" ht="20.100000000000001" customHeight="1" thickBot="1" x14ac:dyDescent="0.25">
      <c r="B38" s="4" t="s">
        <v>224</v>
      </c>
      <c r="C38" s="19">
        <v>17</v>
      </c>
      <c r="D38" s="19">
        <v>13</v>
      </c>
      <c r="E38" s="19">
        <v>18</v>
      </c>
      <c r="F38" s="19">
        <v>2</v>
      </c>
      <c r="G38" s="19">
        <v>1</v>
      </c>
      <c r="H38" s="19">
        <v>4</v>
      </c>
      <c r="I38" s="19">
        <v>8</v>
      </c>
      <c r="J38" s="19">
        <v>8</v>
      </c>
      <c r="K38" s="19">
        <v>11</v>
      </c>
      <c r="L38" s="19">
        <v>7</v>
      </c>
      <c r="M38" s="19">
        <v>4</v>
      </c>
      <c r="N38" s="19">
        <v>3</v>
      </c>
    </row>
    <row r="39" spans="2:14" ht="20.100000000000001" customHeight="1" thickBot="1" x14ac:dyDescent="0.25">
      <c r="B39" s="4" t="s">
        <v>225</v>
      </c>
      <c r="C39" s="19">
        <v>20</v>
      </c>
      <c r="D39" s="19">
        <v>16</v>
      </c>
      <c r="E39" s="19">
        <v>24</v>
      </c>
      <c r="F39" s="19">
        <v>3</v>
      </c>
      <c r="G39" s="19">
        <v>4</v>
      </c>
      <c r="H39" s="19">
        <v>2</v>
      </c>
      <c r="I39" s="19">
        <v>17</v>
      </c>
      <c r="J39" s="19">
        <v>6</v>
      </c>
      <c r="K39" s="19">
        <v>22</v>
      </c>
      <c r="L39" s="19">
        <v>0</v>
      </c>
      <c r="M39" s="19">
        <v>6</v>
      </c>
      <c r="N39" s="19">
        <v>0</v>
      </c>
    </row>
    <row r="40" spans="2:14" ht="20.100000000000001" customHeight="1" thickBot="1" x14ac:dyDescent="0.25">
      <c r="B40" s="4" t="s">
        <v>226</v>
      </c>
      <c r="C40" s="19">
        <v>45</v>
      </c>
      <c r="D40" s="19">
        <v>52</v>
      </c>
      <c r="E40" s="19">
        <v>57</v>
      </c>
      <c r="F40" s="19">
        <v>6</v>
      </c>
      <c r="G40" s="19">
        <v>10</v>
      </c>
      <c r="H40" s="19">
        <v>7</v>
      </c>
      <c r="I40" s="19">
        <v>21</v>
      </c>
      <c r="J40" s="19">
        <v>21</v>
      </c>
      <c r="K40" s="19">
        <v>47</v>
      </c>
      <c r="L40" s="19">
        <v>18</v>
      </c>
      <c r="M40" s="19">
        <v>21</v>
      </c>
      <c r="N40" s="19">
        <v>3</v>
      </c>
    </row>
    <row r="41" spans="2:14" ht="20.100000000000001" customHeight="1" thickBot="1" x14ac:dyDescent="0.25">
      <c r="B41" s="4" t="s">
        <v>227</v>
      </c>
      <c r="C41" s="19">
        <v>932</v>
      </c>
      <c r="D41" s="19">
        <v>914</v>
      </c>
      <c r="E41" s="19">
        <v>699</v>
      </c>
      <c r="F41" s="19">
        <v>220</v>
      </c>
      <c r="G41" s="19">
        <v>225</v>
      </c>
      <c r="H41" s="19">
        <v>113</v>
      </c>
      <c r="I41" s="19">
        <v>612</v>
      </c>
      <c r="J41" s="19">
        <v>605</v>
      </c>
      <c r="K41" s="19">
        <v>498</v>
      </c>
      <c r="L41" s="19">
        <v>100</v>
      </c>
      <c r="M41" s="19">
        <v>84</v>
      </c>
      <c r="N41" s="19">
        <v>88</v>
      </c>
    </row>
    <row r="42" spans="2:14" ht="20.100000000000001" customHeight="1" thickBot="1" x14ac:dyDescent="0.25">
      <c r="B42" s="4" t="s">
        <v>228</v>
      </c>
      <c r="C42" s="19">
        <v>148</v>
      </c>
      <c r="D42" s="19">
        <v>122</v>
      </c>
      <c r="E42" s="19">
        <v>129</v>
      </c>
      <c r="F42" s="19">
        <v>35</v>
      </c>
      <c r="G42" s="19">
        <v>37</v>
      </c>
      <c r="H42" s="19">
        <v>13</v>
      </c>
      <c r="I42" s="19">
        <v>80</v>
      </c>
      <c r="J42" s="19">
        <v>61</v>
      </c>
      <c r="K42" s="19">
        <v>106</v>
      </c>
      <c r="L42" s="19">
        <v>33</v>
      </c>
      <c r="M42" s="19">
        <v>24</v>
      </c>
      <c r="N42" s="19">
        <v>10</v>
      </c>
    </row>
    <row r="43" spans="2:14" ht="20.100000000000001" customHeight="1" thickBot="1" x14ac:dyDescent="0.25">
      <c r="B43" s="4" t="s">
        <v>229</v>
      </c>
      <c r="C43" s="19">
        <v>48</v>
      </c>
      <c r="D43" s="19">
        <v>45</v>
      </c>
      <c r="E43" s="19">
        <v>21</v>
      </c>
      <c r="F43" s="19">
        <v>23</v>
      </c>
      <c r="G43" s="19">
        <v>23</v>
      </c>
      <c r="H43" s="19">
        <v>13</v>
      </c>
      <c r="I43" s="19">
        <v>21</v>
      </c>
      <c r="J43" s="19">
        <v>21</v>
      </c>
      <c r="K43" s="19">
        <v>5</v>
      </c>
      <c r="L43" s="19">
        <v>4</v>
      </c>
      <c r="M43" s="19">
        <v>1</v>
      </c>
      <c r="N43" s="19">
        <v>3</v>
      </c>
    </row>
    <row r="44" spans="2:14" ht="20.100000000000001" customHeight="1" thickBot="1" x14ac:dyDescent="0.25">
      <c r="B44" s="4" t="s">
        <v>230</v>
      </c>
      <c r="C44" s="19">
        <v>114</v>
      </c>
      <c r="D44" s="19">
        <v>139</v>
      </c>
      <c r="E44" s="19">
        <v>32</v>
      </c>
      <c r="F44" s="19">
        <v>41</v>
      </c>
      <c r="G44" s="19">
        <v>43</v>
      </c>
      <c r="H44" s="19">
        <v>8</v>
      </c>
      <c r="I44" s="19">
        <v>47</v>
      </c>
      <c r="J44" s="19">
        <v>74</v>
      </c>
      <c r="K44" s="19">
        <v>17</v>
      </c>
      <c r="L44" s="19">
        <v>26</v>
      </c>
      <c r="M44" s="19">
        <v>22</v>
      </c>
      <c r="N44" s="19">
        <v>7</v>
      </c>
    </row>
    <row r="45" spans="2:14" ht="20.100000000000001" customHeight="1" thickBot="1" x14ac:dyDescent="0.25">
      <c r="B45" s="4" t="s">
        <v>231</v>
      </c>
      <c r="C45" s="19">
        <v>232</v>
      </c>
      <c r="D45" s="19">
        <v>268</v>
      </c>
      <c r="E45" s="19">
        <v>61</v>
      </c>
      <c r="F45" s="19">
        <v>36</v>
      </c>
      <c r="G45" s="19">
        <v>43</v>
      </c>
      <c r="H45" s="19">
        <v>15</v>
      </c>
      <c r="I45" s="19">
        <v>175</v>
      </c>
      <c r="J45" s="19">
        <v>198</v>
      </c>
      <c r="K45" s="19">
        <v>45</v>
      </c>
      <c r="L45" s="19">
        <v>21</v>
      </c>
      <c r="M45" s="19">
        <v>27</v>
      </c>
      <c r="N45" s="19">
        <v>1</v>
      </c>
    </row>
    <row r="46" spans="2:14" ht="20.100000000000001" customHeight="1" thickBot="1" x14ac:dyDescent="0.25">
      <c r="B46" s="4" t="s">
        <v>232</v>
      </c>
      <c r="C46" s="19">
        <v>21</v>
      </c>
      <c r="D46" s="19">
        <v>35</v>
      </c>
      <c r="E46" s="19">
        <v>17</v>
      </c>
      <c r="F46" s="19">
        <v>10</v>
      </c>
      <c r="G46" s="19">
        <v>16</v>
      </c>
      <c r="H46" s="19">
        <v>2</v>
      </c>
      <c r="I46" s="19">
        <v>11</v>
      </c>
      <c r="J46" s="19">
        <v>19</v>
      </c>
      <c r="K46" s="19">
        <v>15</v>
      </c>
      <c r="L46" s="19">
        <v>0</v>
      </c>
      <c r="M46" s="19">
        <v>0</v>
      </c>
      <c r="N46" s="19">
        <v>0</v>
      </c>
    </row>
    <row r="47" spans="2:14" ht="20.100000000000001" customHeight="1" thickBot="1" x14ac:dyDescent="0.25">
      <c r="B47" s="4" t="s">
        <v>233</v>
      </c>
      <c r="C47" s="19">
        <v>416</v>
      </c>
      <c r="D47" s="19">
        <v>384</v>
      </c>
      <c r="E47" s="19">
        <v>196</v>
      </c>
      <c r="F47" s="19">
        <v>65</v>
      </c>
      <c r="G47" s="19">
        <v>63</v>
      </c>
      <c r="H47" s="19">
        <v>31</v>
      </c>
      <c r="I47" s="19">
        <v>307</v>
      </c>
      <c r="J47" s="19">
        <v>274</v>
      </c>
      <c r="K47" s="19">
        <v>143</v>
      </c>
      <c r="L47" s="19">
        <v>44</v>
      </c>
      <c r="M47" s="19">
        <v>47</v>
      </c>
      <c r="N47" s="19">
        <v>22</v>
      </c>
    </row>
    <row r="48" spans="2:14" ht="20.100000000000001" customHeight="1" thickBot="1" x14ac:dyDescent="0.25">
      <c r="B48" s="4" t="s">
        <v>234</v>
      </c>
      <c r="C48" s="19">
        <v>37</v>
      </c>
      <c r="D48" s="19">
        <v>29</v>
      </c>
      <c r="E48" s="19">
        <v>24</v>
      </c>
      <c r="F48" s="19">
        <v>2</v>
      </c>
      <c r="G48" s="19">
        <v>1</v>
      </c>
      <c r="H48" s="19">
        <v>1</v>
      </c>
      <c r="I48" s="19">
        <v>30</v>
      </c>
      <c r="J48" s="19">
        <v>23</v>
      </c>
      <c r="K48" s="19">
        <v>23</v>
      </c>
      <c r="L48" s="19">
        <v>5</v>
      </c>
      <c r="M48" s="19">
        <v>5</v>
      </c>
      <c r="N48" s="19">
        <v>0</v>
      </c>
    </row>
    <row r="49" spans="2:14" ht="20.100000000000001" customHeight="1" thickBot="1" x14ac:dyDescent="0.25">
      <c r="B49" s="4" t="s">
        <v>235</v>
      </c>
      <c r="C49" s="19">
        <v>32</v>
      </c>
      <c r="D49" s="19">
        <v>35</v>
      </c>
      <c r="E49" s="19">
        <v>49</v>
      </c>
      <c r="F49" s="19">
        <v>10</v>
      </c>
      <c r="G49" s="19">
        <v>5</v>
      </c>
      <c r="H49" s="19">
        <v>13</v>
      </c>
      <c r="I49" s="19">
        <v>20</v>
      </c>
      <c r="J49" s="19">
        <v>29</v>
      </c>
      <c r="K49" s="19">
        <v>35</v>
      </c>
      <c r="L49" s="19">
        <v>2</v>
      </c>
      <c r="M49" s="19">
        <v>1</v>
      </c>
      <c r="N49" s="19">
        <v>1</v>
      </c>
    </row>
    <row r="50" spans="2:14" ht="20.100000000000001" customHeight="1" thickBot="1" x14ac:dyDescent="0.25">
      <c r="B50" s="4" t="s">
        <v>236</v>
      </c>
      <c r="C50" s="19">
        <v>83</v>
      </c>
      <c r="D50" s="19">
        <v>68</v>
      </c>
      <c r="E50" s="19">
        <v>54</v>
      </c>
      <c r="F50" s="19">
        <v>15</v>
      </c>
      <c r="G50" s="19">
        <v>27</v>
      </c>
      <c r="H50" s="19">
        <v>15</v>
      </c>
      <c r="I50" s="19">
        <v>66</v>
      </c>
      <c r="J50" s="19">
        <v>37</v>
      </c>
      <c r="K50" s="19">
        <v>37</v>
      </c>
      <c r="L50" s="19">
        <v>2</v>
      </c>
      <c r="M50" s="19">
        <v>4</v>
      </c>
      <c r="N50" s="19">
        <v>2</v>
      </c>
    </row>
    <row r="51" spans="2:14" ht="20.100000000000001" customHeight="1" thickBot="1" x14ac:dyDescent="0.25">
      <c r="B51" s="4" t="s">
        <v>237</v>
      </c>
      <c r="C51" s="19">
        <v>12</v>
      </c>
      <c r="D51" s="19">
        <v>6</v>
      </c>
      <c r="E51" s="19">
        <v>11</v>
      </c>
      <c r="F51" s="19">
        <v>1</v>
      </c>
      <c r="G51" s="19">
        <v>1</v>
      </c>
      <c r="H51" s="19">
        <v>0</v>
      </c>
      <c r="I51" s="19">
        <v>10</v>
      </c>
      <c r="J51" s="19">
        <v>4</v>
      </c>
      <c r="K51" s="19">
        <v>11</v>
      </c>
      <c r="L51" s="19">
        <v>1</v>
      </c>
      <c r="M51" s="19">
        <v>1</v>
      </c>
      <c r="N51" s="19">
        <v>0</v>
      </c>
    </row>
    <row r="52" spans="2:14" ht="20.100000000000001" customHeight="1" thickBot="1" x14ac:dyDescent="0.25">
      <c r="B52" s="4" t="s">
        <v>238</v>
      </c>
      <c r="C52" s="19">
        <v>35</v>
      </c>
      <c r="D52" s="19">
        <v>28</v>
      </c>
      <c r="E52" s="19">
        <v>14</v>
      </c>
      <c r="F52" s="19">
        <v>3</v>
      </c>
      <c r="G52" s="19">
        <v>5</v>
      </c>
      <c r="H52" s="19">
        <v>1</v>
      </c>
      <c r="I52" s="19">
        <v>31</v>
      </c>
      <c r="J52" s="19">
        <v>22</v>
      </c>
      <c r="K52" s="19">
        <v>13</v>
      </c>
      <c r="L52" s="19">
        <v>1</v>
      </c>
      <c r="M52" s="19">
        <v>1</v>
      </c>
      <c r="N52" s="19">
        <v>0</v>
      </c>
    </row>
    <row r="53" spans="2:14" ht="20.100000000000001" customHeight="1" thickBot="1" x14ac:dyDescent="0.25">
      <c r="B53" s="4" t="s">
        <v>239</v>
      </c>
      <c r="C53" s="19">
        <v>95</v>
      </c>
      <c r="D53" s="19">
        <v>84</v>
      </c>
      <c r="E53" s="19">
        <v>56</v>
      </c>
      <c r="F53" s="19">
        <v>9</v>
      </c>
      <c r="G53" s="19">
        <v>7</v>
      </c>
      <c r="H53" s="19">
        <v>7</v>
      </c>
      <c r="I53" s="19">
        <v>85</v>
      </c>
      <c r="J53" s="19">
        <v>77</v>
      </c>
      <c r="K53" s="19">
        <v>48</v>
      </c>
      <c r="L53" s="19">
        <v>1</v>
      </c>
      <c r="M53" s="19">
        <v>0</v>
      </c>
      <c r="N53" s="19">
        <v>1</v>
      </c>
    </row>
    <row r="54" spans="2:14" ht="20.100000000000001" customHeight="1" thickBot="1" x14ac:dyDescent="0.25">
      <c r="B54" s="4" t="s">
        <v>240</v>
      </c>
      <c r="C54" s="19">
        <v>765</v>
      </c>
      <c r="D54" s="19">
        <v>801</v>
      </c>
      <c r="E54" s="19">
        <v>266</v>
      </c>
      <c r="F54" s="19">
        <v>92</v>
      </c>
      <c r="G54" s="19">
        <v>102</v>
      </c>
      <c r="H54" s="19">
        <v>38</v>
      </c>
      <c r="I54" s="19">
        <v>591</v>
      </c>
      <c r="J54" s="19">
        <v>606</v>
      </c>
      <c r="K54" s="19">
        <v>209</v>
      </c>
      <c r="L54" s="19">
        <v>82</v>
      </c>
      <c r="M54" s="19">
        <v>93</v>
      </c>
      <c r="N54" s="19">
        <v>19</v>
      </c>
    </row>
    <row r="55" spans="2:14" ht="20.100000000000001" customHeight="1" thickBot="1" x14ac:dyDescent="0.25">
      <c r="B55" s="4" t="s">
        <v>241</v>
      </c>
      <c r="C55" s="19">
        <v>293</v>
      </c>
      <c r="D55" s="19">
        <v>284</v>
      </c>
      <c r="E55" s="19">
        <v>104</v>
      </c>
      <c r="F55" s="19">
        <v>14</v>
      </c>
      <c r="G55" s="19">
        <v>12</v>
      </c>
      <c r="H55" s="19">
        <v>6</v>
      </c>
      <c r="I55" s="19">
        <v>91</v>
      </c>
      <c r="J55" s="19">
        <v>85</v>
      </c>
      <c r="K55" s="19">
        <v>86</v>
      </c>
      <c r="L55" s="19">
        <v>188</v>
      </c>
      <c r="M55" s="19">
        <v>187</v>
      </c>
      <c r="N55" s="19">
        <v>12</v>
      </c>
    </row>
    <row r="56" spans="2:14" ht="20.100000000000001" customHeight="1" thickBot="1" x14ac:dyDescent="0.25">
      <c r="B56" s="4" t="s">
        <v>242</v>
      </c>
      <c r="C56" s="19">
        <v>91</v>
      </c>
      <c r="D56" s="19">
        <v>104</v>
      </c>
      <c r="E56" s="19">
        <v>16</v>
      </c>
      <c r="F56" s="19">
        <v>21</v>
      </c>
      <c r="G56" s="19">
        <v>25</v>
      </c>
      <c r="H56" s="19">
        <v>5</v>
      </c>
      <c r="I56" s="19">
        <v>60</v>
      </c>
      <c r="J56" s="19">
        <v>69</v>
      </c>
      <c r="K56" s="19">
        <v>10</v>
      </c>
      <c r="L56" s="19">
        <v>10</v>
      </c>
      <c r="M56" s="19">
        <v>10</v>
      </c>
      <c r="N56" s="19">
        <v>1</v>
      </c>
    </row>
    <row r="57" spans="2:14" ht="20.100000000000001" customHeight="1" thickBot="1" x14ac:dyDescent="0.25">
      <c r="B57" s="4" t="s">
        <v>243</v>
      </c>
      <c r="C57" s="19">
        <v>62</v>
      </c>
      <c r="D57" s="19">
        <v>37</v>
      </c>
      <c r="E57" s="19">
        <v>65</v>
      </c>
      <c r="F57" s="19">
        <v>1</v>
      </c>
      <c r="G57" s="19">
        <v>0</v>
      </c>
      <c r="H57" s="19">
        <v>4</v>
      </c>
      <c r="I57" s="19">
        <v>48</v>
      </c>
      <c r="J57" s="19">
        <v>16</v>
      </c>
      <c r="K57" s="19">
        <v>52</v>
      </c>
      <c r="L57" s="19">
        <v>13</v>
      </c>
      <c r="M57" s="19">
        <v>21</v>
      </c>
      <c r="N57" s="19">
        <v>9</v>
      </c>
    </row>
    <row r="58" spans="2:14" ht="20.100000000000001" customHeight="1" thickBot="1" x14ac:dyDescent="0.25">
      <c r="B58" s="4" t="s">
        <v>269</v>
      </c>
      <c r="C58" s="19">
        <v>76</v>
      </c>
      <c r="D58" s="19">
        <v>69</v>
      </c>
      <c r="E58" s="19">
        <v>19</v>
      </c>
      <c r="F58" s="19">
        <v>9</v>
      </c>
      <c r="G58" s="19">
        <v>6</v>
      </c>
      <c r="H58" s="19">
        <v>3</v>
      </c>
      <c r="I58" s="19">
        <v>63</v>
      </c>
      <c r="J58" s="19">
        <v>61</v>
      </c>
      <c r="K58" s="19">
        <v>14</v>
      </c>
      <c r="L58" s="19">
        <v>4</v>
      </c>
      <c r="M58" s="19">
        <v>2</v>
      </c>
      <c r="N58" s="19">
        <v>2</v>
      </c>
    </row>
    <row r="59" spans="2:14" ht="20.100000000000001" customHeight="1" thickBot="1" x14ac:dyDescent="0.25">
      <c r="B59" s="4" t="s">
        <v>245</v>
      </c>
      <c r="C59" s="19">
        <v>81</v>
      </c>
      <c r="D59" s="19">
        <v>77</v>
      </c>
      <c r="E59" s="19">
        <v>27</v>
      </c>
      <c r="F59" s="19">
        <v>15</v>
      </c>
      <c r="G59" s="19">
        <v>14</v>
      </c>
      <c r="H59" s="19">
        <v>5</v>
      </c>
      <c r="I59" s="19">
        <v>54</v>
      </c>
      <c r="J59" s="19">
        <v>50</v>
      </c>
      <c r="K59" s="19">
        <v>18</v>
      </c>
      <c r="L59" s="19">
        <v>12</v>
      </c>
      <c r="M59" s="19">
        <v>13</v>
      </c>
      <c r="N59" s="19">
        <v>4</v>
      </c>
    </row>
    <row r="60" spans="2:14" ht="20.100000000000001" customHeight="1" thickBot="1" x14ac:dyDescent="0.25">
      <c r="B60" s="4" t="s">
        <v>246</v>
      </c>
      <c r="C60" s="19">
        <v>54</v>
      </c>
      <c r="D60" s="19">
        <v>37</v>
      </c>
      <c r="E60" s="19">
        <v>25</v>
      </c>
      <c r="F60" s="19">
        <v>4</v>
      </c>
      <c r="G60" s="19">
        <v>1</v>
      </c>
      <c r="H60" s="19">
        <v>3</v>
      </c>
      <c r="I60" s="19">
        <v>50</v>
      </c>
      <c r="J60" s="19">
        <v>36</v>
      </c>
      <c r="K60" s="19">
        <v>22</v>
      </c>
      <c r="L60" s="19">
        <v>0</v>
      </c>
      <c r="M60" s="19">
        <v>0</v>
      </c>
      <c r="N60" s="19">
        <v>0</v>
      </c>
    </row>
    <row r="61" spans="2:14" ht="20.100000000000001" customHeight="1" thickBot="1" x14ac:dyDescent="0.25">
      <c r="B61" s="7" t="s">
        <v>22</v>
      </c>
      <c r="C61" s="9">
        <f>SUM(C11:C60)</f>
        <v>5693</v>
      </c>
      <c r="D61" s="9">
        <f t="shared" ref="D61:N61" si="0">SUM(D11:D60)</f>
        <v>5641</v>
      </c>
      <c r="E61" s="9">
        <f t="shared" si="0"/>
        <v>2826</v>
      </c>
      <c r="F61" s="9">
        <f t="shared" si="0"/>
        <v>992</v>
      </c>
      <c r="G61" s="9">
        <f t="shared" si="0"/>
        <v>1005</v>
      </c>
      <c r="H61" s="9">
        <f t="shared" si="0"/>
        <v>407</v>
      </c>
      <c r="I61" s="9">
        <f t="shared" si="0"/>
        <v>3957</v>
      </c>
      <c r="J61" s="9">
        <f t="shared" si="0"/>
        <v>3872</v>
      </c>
      <c r="K61" s="9">
        <f t="shared" si="0"/>
        <v>2187</v>
      </c>
      <c r="L61" s="9">
        <f t="shared" si="0"/>
        <v>744</v>
      </c>
      <c r="M61" s="9">
        <f t="shared" si="0"/>
        <v>764</v>
      </c>
      <c r="N61" s="9">
        <f t="shared" si="0"/>
        <v>232</v>
      </c>
    </row>
    <row r="63" spans="2:14" x14ac:dyDescent="0.2">
      <c r="C63" s="49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85"/>
      <c r="C9" s="83" t="s">
        <v>87</v>
      </c>
      <c r="D9" s="80"/>
      <c r="E9" s="84"/>
      <c r="F9" s="83" t="s">
        <v>88</v>
      </c>
      <c r="G9" s="80"/>
      <c r="H9" s="80"/>
      <c r="I9" s="83" t="s">
        <v>89</v>
      </c>
      <c r="J9" s="80"/>
      <c r="K9" s="80"/>
      <c r="L9" s="83" t="s">
        <v>90</v>
      </c>
      <c r="M9" s="80"/>
      <c r="N9" s="80"/>
      <c r="O9" s="83" t="s">
        <v>91</v>
      </c>
      <c r="P9" s="80"/>
      <c r="Q9" s="80"/>
      <c r="R9" s="83" t="s">
        <v>92</v>
      </c>
      <c r="S9" s="80"/>
      <c r="T9" s="80"/>
      <c r="U9" s="83" t="s">
        <v>93</v>
      </c>
      <c r="V9" s="80"/>
      <c r="W9" s="80"/>
      <c r="X9" s="83" t="s">
        <v>94</v>
      </c>
      <c r="Y9" s="80"/>
      <c r="Z9" s="80"/>
      <c r="AA9" s="83" t="s">
        <v>95</v>
      </c>
      <c r="AB9" s="80"/>
      <c r="AC9" s="80"/>
      <c r="AD9" s="83" t="s">
        <v>96</v>
      </c>
      <c r="AE9" s="80"/>
      <c r="AF9" s="80"/>
      <c r="AG9" s="83" t="s">
        <v>97</v>
      </c>
      <c r="AH9" s="80"/>
      <c r="AI9" s="80"/>
    </row>
    <row r="10" spans="2:35" ht="42.75" customHeight="1" thickBot="1" x14ac:dyDescent="0.25">
      <c r="B10" s="85"/>
      <c r="C10" s="8" t="s">
        <v>98</v>
      </c>
      <c r="D10" s="8" t="s">
        <v>33</v>
      </c>
      <c r="E10" s="8" t="s">
        <v>34</v>
      </c>
      <c r="F10" s="8" t="s">
        <v>99</v>
      </c>
      <c r="G10" s="8" t="s">
        <v>33</v>
      </c>
      <c r="H10" s="8" t="s">
        <v>34</v>
      </c>
      <c r="I10" s="8" t="s">
        <v>99</v>
      </c>
      <c r="J10" s="8" t="s">
        <v>33</v>
      </c>
      <c r="K10" s="8" t="s">
        <v>34</v>
      </c>
      <c r="L10" s="8" t="s">
        <v>99</v>
      </c>
      <c r="M10" s="8" t="s">
        <v>33</v>
      </c>
      <c r="N10" s="8" t="s">
        <v>34</v>
      </c>
      <c r="O10" s="8" t="s">
        <v>99</v>
      </c>
      <c r="P10" s="8" t="s">
        <v>33</v>
      </c>
      <c r="Q10" s="8" t="s">
        <v>34</v>
      </c>
      <c r="R10" s="8" t="s">
        <v>99</v>
      </c>
      <c r="S10" s="8" t="s">
        <v>33</v>
      </c>
      <c r="T10" s="8" t="s">
        <v>34</v>
      </c>
      <c r="U10" s="8" t="s">
        <v>99</v>
      </c>
      <c r="V10" s="8" t="s">
        <v>33</v>
      </c>
      <c r="W10" s="8" t="s">
        <v>34</v>
      </c>
      <c r="X10" s="8" t="s">
        <v>99</v>
      </c>
      <c r="Y10" s="8" t="s">
        <v>33</v>
      </c>
      <c r="Z10" s="8" t="s">
        <v>34</v>
      </c>
      <c r="AA10" s="8" t="s">
        <v>99</v>
      </c>
      <c r="AB10" s="8" t="s">
        <v>33</v>
      </c>
      <c r="AC10" s="8" t="s">
        <v>34</v>
      </c>
      <c r="AD10" s="8" t="s">
        <v>99</v>
      </c>
      <c r="AE10" s="8" t="s">
        <v>33</v>
      </c>
      <c r="AF10" s="8" t="s">
        <v>34</v>
      </c>
      <c r="AG10" s="8" t="s">
        <v>99</v>
      </c>
      <c r="AH10" s="8" t="s">
        <v>33</v>
      </c>
      <c r="AI10" s="8" t="s">
        <v>34</v>
      </c>
    </row>
    <row r="11" spans="2:35" ht="20.100000000000001" customHeight="1" thickBot="1" x14ac:dyDescent="0.25">
      <c r="B11" s="3" t="s">
        <v>197</v>
      </c>
      <c r="C11" s="18">
        <v>131</v>
      </c>
      <c r="D11" s="18">
        <v>127</v>
      </c>
      <c r="E11" s="18">
        <v>13</v>
      </c>
      <c r="F11" s="18">
        <v>131</v>
      </c>
      <c r="G11" s="18">
        <v>127</v>
      </c>
      <c r="H11" s="18">
        <v>13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27</v>
      </c>
      <c r="V11" s="18">
        <v>33</v>
      </c>
      <c r="W11" s="18">
        <v>1</v>
      </c>
      <c r="X11" s="18">
        <v>27</v>
      </c>
      <c r="Y11" s="18">
        <v>33</v>
      </c>
      <c r="Z11" s="18">
        <v>1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</row>
    <row r="12" spans="2:35" ht="20.100000000000001" customHeight="1" thickBot="1" x14ac:dyDescent="0.25">
      <c r="B12" s="4" t="s">
        <v>198</v>
      </c>
      <c r="C12" s="19">
        <v>212</v>
      </c>
      <c r="D12" s="19">
        <v>211</v>
      </c>
      <c r="E12" s="19">
        <v>4</v>
      </c>
      <c r="F12" s="19">
        <v>210</v>
      </c>
      <c r="G12" s="19">
        <v>209</v>
      </c>
      <c r="H12" s="19">
        <v>4</v>
      </c>
      <c r="I12" s="19">
        <v>2</v>
      </c>
      <c r="J12" s="19">
        <v>2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42</v>
      </c>
      <c r="V12" s="19">
        <v>42</v>
      </c>
      <c r="W12" s="19">
        <v>0</v>
      </c>
      <c r="X12" s="19">
        <v>42</v>
      </c>
      <c r="Y12" s="19">
        <v>42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199</v>
      </c>
      <c r="C13" s="19">
        <v>108</v>
      </c>
      <c r="D13" s="19">
        <v>123</v>
      </c>
      <c r="E13" s="19">
        <v>7</v>
      </c>
      <c r="F13" s="19">
        <v>108</v>
      </c>
      <c r="G13" s="19">
        <v>123</v>
      </c>
      <c r="H13" s="19">
        <v>7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17</v>
      </c>
      <c r="V13" s="19">
        <v>18</v>
      </c>
      <c r="W13" s="19">
        <v>0</v>
      </c>
      <c r="X13" s="19">
        <v>17</v>
      </c>
      <c r="Y13" s="19">
        <v>18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200</v>
      </c>
      <c r="C14" s="19">
        <v>140</v>
      </c>
      <c r="D14" s="19">
        <v>141</v>
      </c>
      <c r="E14" s="19">
        <v>3</v>
      </c>
      <c r="F14" s="19">
        <v>140</v>
      </c>
      <c r="G14" s="19">
        <v>141</v>
      </c>
      <c r="H14" s="19">
        <v>3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5</v>
      </c>
      <c r="V14" s="19">
        <v>5</v>
      </c>
      <c r="W14" s="19">
        <v>0</v>
      </c>
      <c r="X14" s="19">
        <v>5</v>
      </c>
      <c r="Y14" s="19">
        <v>5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201</v>
      </c>
      <c r="C15" s="19">
        <v>39</v>
      </c>
      <c r="D15" s="19">
        <v>48</v>
      </c>
      <c r="E15" s="19">
        <v>0</v>
      </c>
      <c r="F15" s="19">
        <v>39</v>
      </c>
      <c r="G15" s="19">
        <v>48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13</v>
      </c>
      <c r="V15" s="19">
        <v>14</v>
      </c>
      <c r="W15" s="19">
        <v>0</v>
      </c>
      <c r="X15" s="19">
        <v>13</v>
      </c>
      <c r="Y15" s="19">
        <v>14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202</v>
      </c>
      <c r="C16" s="19">
        <v>124</v>
      </c>
      <c r="D16" s="19">
        <v>121</v>
      </c>
      <c r="E16" s="19">
        <v>16</v>
      </c>
      <c r="F16" s="19">
        <v>124</v>
      </c>
      <c r="G16" s="19">
        <v>121</v>
      </c>
      <c r="H16" s="19">
        <v>16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45</v>
      </c>
      <c r="V16" s="19">
        <v>47</v>
      </c>
      <c r="W16" s="19">
        <v>3</v>
      </c>
      <c r="X16" s="19">
        <v>45</v>
      </c>
      <c r="Y16" s="19">
        <v>47</v>
      </c>
      <c r="Z16" s="19">
        <v>3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203</v>
      </c>
      <c r="C17" s="19">
        <v>515</v>
      </c>
      <c r="D17" s="19">
        <v>491</v>
      </c>
      <c r="E17" s="19">
        <v>45</v>
      </c>
      <c r="F17" s="19">
        <v>514</v>
      </c>
      <c r="G17" s="19">
        <v>490</v>
      </c>
      <c r="H17" s="19">
        <v>45</v>
      </c>
      <c r="I17" s="19">
        <v>0</v>
      </c>
      <c r="J17" s="19">
        <v>1</v>
      </c>
      <c r="K17" s="19">
        <v>0</v>
      </c>
      <c r="L17" s="19">
        <v>0</v>
      </c>
      <c r="M17" s="19">
        <v>0</v>
      </c>
      <c r="N17" s="19">
        <v>0</v>
      </c>
      <c r="O17" s="19">
        <v>1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30</v>
      </c>
      <c r="V17" s="19">
        <v>37</v>
      </c>
      <c r="W17" s="19">
        <v>0</v>
      </c>
      <c r="X17" s="19">
        <v>30</v>
      </c>
      <c r="Y17" s="19">
        <v>37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204</v>
      </c>
      <c r="C18" s="19">
        <v>142</v>
      </c>
      <c r="D18" s="19">
        <v>140</v>
      </c>
      <c r="E18" s="19">
        <v>11</v>
      </c>
      <c r="F18" s="19">
        <v>142</v>
      </c>
      <c r="G18" s="19">
        <v>140</v>
      </c>
      <c r="H18" s="19">
        <v>11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39</v>
      </c>
      <c r="V18" s="19">
        <v>39</v>
      </c>
      <c r="W18" s="19">
        <v>1</v>
      </c>
      <c r="X18" s="19">
        <v>39</v>
      </c>
      <c r="Y18" s="19">
        <v>39</v>
      </c>
      <c r="Z18" s="19">
        <v>1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205</v>
      </c>
      <c r="C19" s="19">
        <v>33</v>
      </c>
      <c r="D19" s="19">
        <v>16</v>
      </c>
      <c r="E19" s="19">
        <v>17</v>
      </c>
      <c r="F19" s="19">
        <v>33</v>
      </c>
      <c r="G19" s="19">
        <v>16</v>
      </c>
      <c r="H19" s="19">
        <v>17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8</v>
      </c>
      <c r="V19" s="19">
        <v>7</v>
      </c>
      <c r="W19" s="19">
        <v>1</v>
      </c>
      <c r="X19" s="19">
        <v>8</v>
      </c>
      <c r="Y19" s="19">
        <v>7</v>
      </c>
      <c r="Z19" s="19">
        <v>1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206</v>
      </c>
      <c r="C20" s="19">
        <v>3</v>
      </c>
      <c r="D20" s="19">
        <v>6</v>
      </c>
      <c r="E20" s="19">
        <v>0</v>
      </c>
      <c r="F20" s="19">
        <v>3</v>
      </c>
      <c r="G20" s="19">
        <v>6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207</v>
      </c>
      <c r="C21" s="19">
        <v>469</v>
      </c>
      <c r="D21" s="19">
        <v>485</v>
      </c>
      <c r="E21" s="19">
        <v>6</v>
      </c>
      <c r="F21" s="19">
        <v>469</v>
      </c>
      <c r="G21" s="19">
        <v>485</v>
      </c>
      <c r="H21" s="19">
        <v>6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41</v>
      </c>
      <c r="V21" s="19">
        <v>40</v>
      </c>
      <c r="W21" s="19">
        <v>2</v>
      </c>
      <c r="X21" s="19">
        <v>40</v>
      </c>
      <c r="Y21" s="19">
        <v>39</v>
      </c>
      <c r="Z21" s="19">
        <v>2</v>
      </c>
      <c r="AA21" s="19">
        <v>0</v>
      </c>
      <c r="AB21" s="19">
        <v>0</v>
      </c>
      <c r="AC21" s="19">
        <v>0</v>
      </c>
      <c r="AD21" s="19">
        <v>1</v>
      </c>
      <c r="AE21" s="19">
        <v>1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208</v>
      </c>
      <c r="C22" s="19">
        <v>373</v>
      </c>
      <c r="D22" s="19">
        <v>365</v>
      </c>
      <c r="E22" s="19">
        <v>17</v>
      </c>
      <c r="F22" s="19">
        <v>371</v>
      </c>
      <c r="G22" s="19">
        <v>363</v>
      </c>
      <c r="H22" s="19">
        <v>17</v>
      </c>
      <c r="I22" s="19">
        <v>2</v>
      </c>
      <c r="J22" s="19">
        <v>2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44</v>
      </c>
      <c r="V22" s="19">
        <v>45</v>
      </c>
      <c r="W22" s="19">
        <v>1</v>
      </c>
      <c r="X22" s="19">
        <v>44</v>
      </c>
      <c r="Y22" s="19">
        <v>45</v>
      </c>
      <c r="Z22" s="19">
        <v>1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209</v>
      </c>
      <c r="C23" s="19">
        <v>384</v>
      </c>
      <c r="D23" s="19">
        <v>381</v>
      </c>
      <c r="E23" s="19">
        <v>30</v>
      </c>
      <c r="F23" s="19">
        <v>384</v>
      </c>
      <c r="G23" s="19">
        <v>381</v>
      </c>
      <c r="H23" s="19">
        <v>30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94</v>
      </c>
      <c r="V23" s="19">
        <v>90</v>
      </c>
      <c r="W23" s="19">
        <v>5</v>
      </c>
      <c r="X23" s="19">
        <v>94</v>
      </c>
      <c r="Y23" s="19">
        <v>90</v>
      </c>
      <c r="Z23" s="19">
        <v>5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210</v>
      </c>
      <c r="C24" s="19">
        <v>262</v>
      </c>
      <c r="D24" s="19">
        <v>270</v>
      </c>
      <c r="E24" s="19">
        <v>11</v>
      </c>
      <c r="F24" s="19">
        <v>262</v>
      </c>
      <c r="G24" s="19">
        <v>270</v>
      </c>
      <c r="H24" s="19">
        <v>11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62</v>
      </c>
      <c r="V24" s="19">
        <v>50</v>
      </c>
      <c r="W24" s="19">
        <v>9</v>
      </c>
      <c r="X24" s="19">
        <v>62</v>
      </c>
      <c r="Y24" s="19">
        <v>50</v>
      </c>
      <c r="Z24" s="19">
        <v>9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</row>
    <row r="25" spans="2:35" ht="20.100000000000001" customHeight="1" thickBot="1" x14ac:dyDescent="0.25">
      <c r="B25" s="4" t="s">
        <v>211</v>
      </c>
      <c r="C25" s="19">
        <v>227</v>
      </c>
      <c r="D25" s="19">
        <v>209</v>
      </c>
      <c r="E25" s="19">
        <v>6</v>
      </c>
      <c r="F25" s="19">
        <v>227</v>
      </c>
      <c r="G25" s="19">
        <v>209</v>
      </c>
      <c r="H25" s="19">
        <v>6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43</v>
      </c>
      <c r="V25" s="19">
        <v>45</v>
      </c>
      <c r="W25" s="19">
        <v>0</v>
      </c>
      <c r="X25" s="19">
        <v>43</v>
      </c>
      <c r="Y25" s="19">
        <v>45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212</v>
      </c>
      <c r="C26" s="27">
        <v>96</v>
      </c>
      <c r="D26" s="27">
        <v>49</v>
      </c>
      <c r="E26" s="27">
        <v>0</v>
      </c>
      <c r="F26" s="27">
        <v>96</v>
      </c>
      <c r="G26" s="27">
        <v>49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13</v>
      </c>
      <c r="V26" s="27">
        <v>13</v>
      </c>
      <c r="W26" s="27">
        <v>0</v>
      </c>
      <c r="X26" s="27">
        <v>13</v>
      </c>
      <c r="Y26" s="27">
        <v>13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</row>
    <row r="27" spans="2:35" ht="20.100000000000001" customHeight="1" thickBot="1" x14ac:dyDescent="0.25">
      <c r="B27" s="6" t="s">
        <v>213</v>
      </c>
      <c r="C27" s="29">
        <v>19</v>
      </c>
      <c r="D27" s="29">
        <v>20</v>
      </c>
      <c r="E27" s="29">
        <v>0</v>
      </c>
      <c r="F27" s="29">
        <v>19</v>
      </c>
      <c r="G27" s="29">
        <v>20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1</v>
      </c>
      <c r="V27" s="29">
        <v>0</v>
      </c>
      <c r="W27" s="29">
        <v>0</v>
      </c>
      <c r="X27" s="29">
        <v>1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</row>
    <row r="28" spans="2:35" ht="20.100000000000001" customHeight="1" thickBot="1" x14ac:dyDescent="0.25">
      <c r="B28" s="4" t="s">
        <v>214</v>
      </c>
      <c r="C28" s="29">
        <v>118</v>
      </c>
      <c r="D28" s="29">
        <v>108</v>
      </c>
      <c r="E28" s="29">
        <v>2</v>
      </c>
      <c r="F28" s="29">
        <v>113</v>
      </c>
      <c r="G28" s="29">
        <v>104</v>
      </c>
      <c r="H28" s="29">
        <v>2</v>
      </c>
      <c r="I28" s="29">
        <v>5</v>
      </c>
      <c r="J28" s="29">
        <v>4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3</v>
      </c>
      <c r="V28" s="29">
        <v>2</v>
      </c>
      <c r="W28" s="29">
        <v>0</v>
      </c>
      <c r="X28" s="29">
        <v>3</v>
      </c>
      <c r="Y28" s="29">
        <v>2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</row>
    <row r="29" spans="2:35" ht="20.100000000000001" customHeight="1" thickBot="1" x14ac:dyDescent="0.25">
      <c r="B29" s="4" t="s">
        <v>215</v>
      </c>
      <c r="C29" s="28">
        <v>16</v>
      </c>
      <c r="D29" s="28">
        <v>16</v>
      </c>
      <c r="E29" s="28">
        <v>0</v>
      </c>
      <c r="F29" s="28">
        <v>16</v>
      </c>
      <c r="G29" s="28">
        <v>16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4</v>
      </c>
      <c r="V29" s="28">
        <v>2</v>
      </c>
      <c r="W29" s="28">
        <v>2</v>
      </c>
      <c r="X29" s="28">
        <v>4</v>
      </c>
      <c r="Y29" s="28">
        <v>2</v>
      </c>
      <c r="Z29" s="28">
        <v>2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</row>
    <row r="30" spans="2:35" ht="20.100000000000001" customHeight="1" thickBot="1" x14ac:dyDescent="0.25">
      <c r="B30" s="4" t="s">
        <v>216</v>
      </c>
      <c r="C30" s="19">
        <v>38</v>
      </c>
      <c r="D30" s="19">
        <v>35</v>
      </c>
      <c r="E30" s="19">
        <v>3</v>
      </c>
      <c r="F30" s="19">
        <v>38</v>
      </c>
      <c r="G30" s="19">
        <v>35</v>
      </c>
      <c r="H30" s="19">
        <v>3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</row>
    <row r="31" spans="2:35" ht="20.100000000000001" customHeight="1" thickBot="1" x14ac:dyDescent="0.25">
      <c r="B31" s="4" t="s">
        <v>217</v>
      </c>
      <c r="C31" s="19">
        <v>33</v>
      </c>
      <c r="D31" s="19">
        <v>30</v>
      </c>
      <c r="E31" s="19">
        <v>6</v>
      </c>
      <c r="F31" s="19">
        <v>33</v>
      </c>
      <c r="G31" s="19">
        <v>30</v>
      </c>
      <c r="H31" s="19">
        <v>6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9</v>
      </c>
      <c r="V31" s="19">
        <v>9</v>
      </c>
      <c r="W31" s="19">
        <v>0</v>
      </c>
      <c r="X31" s="19">
        <v>9</v>
      </c>
      <c r="Y31" s="19">
        <v>9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</row>
    <row r="32" spans="2:35" ht="20.100000000000001" customHeight="1" thickBot="1" x14ac:dyDescent="0.25">
      <c r="B32" s="4" t="s">
        <v>218</v>
      </c>
      <c r="C32" s="19">
        <v>13</v>
      </c>
      <c r="D32" s="19">
        <v>8</v>
      </c>
      <c r="E32" s="19">
        <v>0</v>
      </c>
      <c r="F32" s="19">
        <v>13</v>
      </c>
      <c r="G32" s="19">
        <v>8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</row>
    <row r="33" spans="2:35" ht="20.100000000000001" customHeight="1" thickBot="1" x14ac:dyDescent="0.25">
      <c r="B33" s="4" t="s">
        <v>219</v>
      </c>
      <c r="C33" s="19">
        <v>35</v>
      </c>
      <c r="D33" s="19">
        <v>34</v>
      </c>
      <c r="E33" s="19">
        <v>8</v>
      </c>
      <c r="F33" s="19">
        <v>35</v>
      </c>
      <c r="G33" s="19">
        <v>34</v>
      </c>
      <c r="H33" s="19">
        <v>8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</row>
    <row r="34" spans="2:35" ht="20.100000000000001" customHeight="1" thickBot="1" x14ac:dyDescent="0.25">
      <c r="B34" s="4" t="s">
        <v>220</v>
      </c>
      <c r="C34" s="19">
        <v>135</v>
      </c>
      <c r="D34" s="19">
        <v>138</v>
      </c>
      <c r="E34" s="19">
        <v>7</v>
      </c>
      <c r="F34" s="19">
        <v>135</v>
      </c>
      <c r="G34" s="19">
        <v>138</v>
      </c>
      <c r="H34" s="19">
        <v>7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61</v>
      </c>
      <c r="V34" s="19">
        <v>56</v>
      </c>
      <c r="W34" s="19">
        <v>7</v>
      </c>
      <c r="X34" s="19">
        <v>61</v>
      </c>
      <c r="Y34" s="19">
        <v>56</v>
      </c>
      <c r="Z34" s="19">
        <v>7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</row>
    <row r="35" spans="2:35" ht="20.100000000000001" customHeight="1" thickBot="1" x14ac:dyDescent="0.25">
      <c r="B35" s="4" t="s">
        <v>221</v>
      </c>
      <c r="C35" s="19">
        <v>16</v>
      </c>
      <c r="D35" s="19">
        <v>21</v>
      </c>
      <c r="E35" s="19">
        <v>2</v>
      </c>
      <c r="F35" s="19">
        <v>16</v>
      </c>
      <c r="G35" s="19">
        <v>21</v>
      </c>
      <c r="H35" s="19">
        <v>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3</v>
      </c>
      <c r="V35" s="19">
        <v>3</v>
      </c>
      <c r="W35" s="19">
        <v>0</v>
      </c>
      <c r="X35" s="19">
        <v>3</v>
      </c>
      <c r="Y35" s="19">
        <v>3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</row>
    <row r="36" spans="2:35" ht="20.100000000000001" customHeight="1" thickBot="1" x14ac:dyDescent="0.25">
      <c r="B36" s="4" t="s">
        <v>222</v>
      </c>
      <c r="C36" s="19">
        <v>102</v>
      </c>
      <c r="D36" s="19">
        <v>102</v>
      </c>
      <c r="E36" s="19">
        <v>7</v>
      </c>
      <c r="F36" s="19">
        <v>102</v>
      </c>
      <c r="G36" s="19">
        <v>102</v>
      </c>
      <c r="H36" s="19">
        <v>7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11</v>
      </c>
      <c r="V36" s="19">
        <v>11</v>
      </c>
      <c r="W36" s="19">
        <v>0</v>
      </c>
      <c r="X36" s="19">
        <v>11</v>
      </c>
      <c r="Y36" s="19">
        <v>11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</row>
    <row r="37" spans="2:35" ht="20.100000000000001" customHeight="1" thickBot="1" x14ac:dyDescent="0.25">
      <c r="B37" s="4" t="s">
        <v>223</v>
      </c>
      <c r="C37" s="19">
        <v>108</v>
      </c>
      <c r="D37" s="19">
        <v>90</v>
      </c>
      <c r="E37" s="19">
        <v>1</v>
      </c>
      <c r="F37" s="19">
        <v>108</v>
      </c>
      <c r="G37" s="19">
        <v>90</v>
      </c>
      <c r="H37" s="19">
        <v>1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4</v>
      </c>
      <c r="V37" s="19">
        <v>4</v>
      </c>
      <c r="W37" s="19">
        <v>0</v>
      </c>
      <c r="X37" s="19">
        <v>4</v>
      </c>
      <c r="Y37" s="19">
        <v>4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</row>
    <row r="38" spans="2:35" ht="20.100000000000001" customHeight="1" thickBot="1" x14ac:dyDescent="0.25">
      <c r="B38" s="4" t="s">
        <v>224</v>
      </c>
      <c r="C38" s="19">
        <v>43</v>
      </c>
      <c r="D38" s="19">
        <v>27</v>
      </c>
      <c r="E38" s="19">
        <v>0</v>
      </c>
      <c r="F38" s="19">
        <v>43</v>
      </c>
      <c r="G38" s="19">
        <v>27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23</v>
      </c>
      <c r="V38" s="19">
        <v>21</v>
      </c>
      <c r="W38" s="19">
        <v>0</v>
      </c>
      <c r="X38" s="19">
        <v>23</v>
      </c>
      <c r="Y38" s="19">
        <v>21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</row>
    <row r="39" spans="2:35" ht="20.100000000000001" customHeight="1" thickBot="1" x14ac:dyDescent="0.25">
      <c r="B39" s="4" t="s">
        <v>225</v>
      </c>
      <c r="C39" s="19">
        <v>28</v>
      </c>
      <c r="D39" s="19">
        <v>28</v>
      </c>
      <c r="E39" s="19">
        <v>0</v>
      </c>
      <c r="F39" s="19">
        <v>28</v>
      </c>
      <c r="G39" s="19">
        <v>28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11</v>
      </c>
      <c r="V39" s="19">
        <v>14</v>
      </c>
      <c r="W39" s="19">
        <v>0</v>
      </c>
      <c r="X39" s="19">
        <v>11</v>
      </c>
      <c r="Y39" s="19">
        <v>14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</row>
    <row r="40" spans="2:35" ht="20.100000000000001" customHeight="1" thickBot="1" x14ac:dyDescent="0.25">
      <c r="B40" s="4" t="s">
        <v>226</v>
      </c>
      <c r="C40" s="19">
        <v>93</v>
      </c>
      <c r="D40" s="19">
        <v>61</v>
      </c>
      <c r="E40" s="19">
        <v>19</v>
      </c>
      <c r="F40" s="19">
        <v>93</v>
      </c>
      <c r="G40" s="19">
        <v>61</v>
      </c>
      <c r="H40" s="19">
        <v>19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14</v>
      </c>
      <c r="V40" s="19">
        <v>14</v>
      </c>
      <c r="W40" s="19">
        <v>0</v>
      </c>
      <c r="X40" s="19">
        <v>14</v>
      </c>
      <c r="Y40" s="19">
        <v>14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</row>
    <row r="41" spans="2:35" ht="20.100000000000001" customHeight="1" thickBot="1" x14ac:dyDescent="0.25">
      <c r="B41" s="4" t="s">
        <v>227</v>
      </c>
      <c r="C41" s="19">
        <v>907</v>
      </c>
      <c r="D41" s="19">
        <v>968</v>
      </c>
      <c r="E41" s="19">
        <v>16</v>
      </c>
      <c r="F41" s="19">
        <v>906</v>
      </c>
      <c r="G41" s="19">
        <v>968</v>
      </c>
      <c r="H41" s="19">
        <v>12</v>
      </c>
      <c r="I41" s="19">
        <v>1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4</v>
      </c>
      <c r="R41" s="19">
        <v>0</v>
      </c>
      <c r="S41" s="19">
        <v>0</v>
      </c>
      <c r="T41" s="19">
        <v>0</v>
      </c>
      <c r="U41" s="19">
        <v>176</v>
      </c>
      <c r="V41" s="19">
        <v>180</v>
      </c>
      <c r="W41" s="19">
        <v>10</v>
      </c>
      <c r="X41" s="19">
        <v>176</v>
      </c>
      <c r="Y41" s="19">
        <v>180</v>
      </c>
      <c r="Z41" s="19">
        <v>10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</row>
    <row r="42" spans="2:35" ht="20.100000000000001" customHeight="1" thickBot="1" x14ac:dyDescent="0.25">
      <c r="B42" s="4" t="s">
        <v>228</v>
      </c>
      <c r="C42" s="19">
        <v>139</v>
      </c>
      <c r="D42" s="19">
        <v>137</v>
      </c>
      <c r="E42" s="19">
        <v>0</v>
      </c>
      <c r="F42" s="19">
        <v>139</v>
      </c>
      <c r="G42" s="19">
        <v>137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10</v>
      </c>
      <c r="V42" s="19">
        <v>9</v>
      </c>
      <c r="W42" s="19">
        <v>0</v>
      </c>
      <c r="X42" s="19">
        <v>10</v>
      </c>
      <c r="Y42" s="19">
        <v>9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</row>
    <row r="43" spans="2:35" ht="20.100000000000001" customHeight="1" thickBot="1" x14ac:dyDescent="0.25">
      <c r="B43" s="4" t="s">
        <v>229</v>
      </c>
      <c r="C43" s="19">
        <v>128</v>
      </c>
      <c r="D43" s="19">
        <v>122</v>
      </c>
      <c r="E43" s="19">
        <v>1</v>
      </c>
      <c r="F43" s="19">
        <v>123</v>
      </c>
      <c r="G43" s="19">
        <v>122</v>
      </c>
      <c r="H43" s="19">
        <v>0</v>
      </c>
      <c r="I43" s="19">
        <v>1</v>
      </c>
      <c r="J43" s="19">
        <v>0</v>
      </c>
      <c r="K43" s="19">
        <v>1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4</v>
      </c>
      <c r="S43" s="19">
        <v>0</v>
      </c>
      <c r="T43" s="19">
        <v>0</v>
      </c>
      <c r="U43" s="19">
        <v>11</v>
      </c>
      <c r="V43" s="19">
        <v>9</v>
      </c>
      <c r="W43" s="19">
        <v>0</v>
      </c>
      <c r="X43" s="19">
        <v>11</v>
      </c>
      <c r="Y43" s="19">
        <v>9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</row>
    <row r="44" spans="2:35" ht="20.100000000000001" customHeight="1" thickBot="1" x14ac:dyDescent="0.25">
      <c r="B44" s="4" t="s">
        <v>230</v>
      </c>
      <c r="C44" s="19">
        <v>210</v>
      </c>
      <c r="D44" s="19">
        <v>211</v>
      </c>
      <c r="E44" s="19">
        <v>12</v>
      </c>
      <c r="F44" s="19">
        <v>210</v>
      </c>
      <c r="G44" s="19">
        <v>211</v>
      </c>
      <c r="H44" s="19">
        <v>12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102</v>
      </c>
      <c r="V44" s="19">
        <v>97</v>
      </c>
      <c r="W44" s="19">
        <v>22</v>
      </c>
      <c r="X44" s="19">
        <v>102</v>
      </c>
      <c r="Y44" s="19">
        <v>97</v>
      </c>
      <c r="Z44" s="19">
        <v>22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</row>
    <row r="45" spans="2:35" ht="20.100000000000001" customHeight="1" thickBot="1" x14ac:dyDescent="0.25">
      <c r="B45" s="4" t="s">
        <v>231</v>
      </c>
      <c r="C45" s="19">
        <v>280</v>
      </c>
      <c r="D45" s="19">
        <v>300</v>
      </c>
      <c r="E45" s="19">
        <v>7</v>
      </c>
      <c r="F45" s="19">
        <v>279</v>
      </c>
      <c r="G45" s="19">
        <v>299</v>
      </c>
      <c r="H45" s="19">
        <v>7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1</v>
      </c>
      <c r="P45" s="19">
        <v>1</v>
      </c>
      <c r="Q45" s="19">
        <v>0</v>
      </c>
      <c r="R45" s="19">
        <v>0</v>
      </c>
      <c r="S45" s="19">
        <v>0</v>
      </c>
      <c r="T45" s="19">
        <v>0</v>
      </c>
      <c r="U45" s="19">
        <v>130</v>
      </c>
      <c r="V45" s="19">
        <v>130</v>
      </c>
      <c r="W45" s="19">
        <v>2</v>
      </c>
      <c r="X45" s="19">
        <v>130</v>
      </c>
      <c r="Y45" s="19">
        <v>130</v>
      </c>
      <c r="Z45" s="19">
        <v>2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</row>
    <row r="46" spans="2:35" ht="20.100000000000001" customHeight="1" thickBot="1" x14ac:dyDescent="0.25">
      <c r="B46" s="4" t="s">
        <v>232</v>
      </c>
      <c r="C46" s="19">
        <v>107</v>
      </c>
      <c r="D46" s="19">
        <v>102</v>
      </c>
      <c r="E46" s="19">
        <v>18</v>
      </c>
      <c r="F46" s="19">
        <v>107</v>
      </c>
      <c r="G46" s="19">
        <v>102</v>
      </c>
      <c r="H46" s="19">
        <v>18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32</v>
      </c>
      <c r="V46" s="19">
        <v>30</v>
      </c>
      <c r="W46" s="19">
        <v>5</v>
      </c>
      <c r="X46" s="19">
        <v>32</v>
      </c>
      <c r="Y46" s="19">
        <v>30</v>
      </c>
      <c r="Z46" s="19">
        <v>5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</row>
    <row r="47" spans="2:35" ht="20.100000000000001" customHeight="1" thickBot="1" x14ac:dyDescent="0.25">
      <c r="B47" s="4" t="s">
        <v>233</v>
      </c>
      <c r="C47" s="19">
        <v>355</v>
      </c>
      <c r="D47" s="19">
        <v>361</v>
      </c>
      <c r="E47" s="19">
        <v>7</v>
      </c>
      <c r="F47" s="19">
        <v>351</v>
      </c>
      <c r="G47" s="19">
        <v>357</v>
      </c>
      <c r="H47" s="19">
        <v>7</v>
      </c>
      <c r="I47" s="19">
        <v>4</v>
      </c>
      <c r="J47" s="19">
        <v>4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60</v>
      </c>
      <c r="V47" s="19">
        <v>61</v>
      </c>
      <c r="W47" s="19">
        <v>0</v>
      </c>
      <c r="X47" s="19">
        <v>60</v>
      </c>
      <c r="Y47" s="19">
        <v>61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</row>
    <row r="48" spans="2:35" ht="20.100000000000001" customHeight="1" thickBot="1" x14ac:dyDescent="0.25">
      <c r="B48" s="4" t="s">
        <v>234</v>
      </c>
      <c r="C48" s="19">
        <v>77</v>
      </c>
      <c r="D48" s="19">
        <v>72</v>
      </c>
      <c r="E48" s="19">
        <v>6</v>
      </c>
      <c r="F48" s="19">
        <v>77</v>
      </c>
      <c r="G48" s="19">
        <v>72</v>
      </c>
      <c r="H48" s="19">
        <v>6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11</v>
      </c>
      <c r="V48" s="19">
        <v>12</v>
      </c>
      <c r="W48" s="19">
        <v>0</v>
      </c>
      <c r="X48" s="19">
        <v>11</v>
      </c>
      <c r="Y48" s="19">
        <v>12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</row>
    <row r="49" spans="2:35" ht="20.100000000000001" customHeight="1" thickBot="1" x14ac:dyDescent="0.25">
      <c r="B49" s="4" t="s">
        <v>235</v>
      </c>
      <c r="C49" s="19">
        <v>33</v>
      </c>
      <c r="D49" s="19">
        <v>33</v>
      </c>
      <c r="E49" s="19">
        <v>0</v>
      </c>
      <c r="F49" s="19">
        <v>33</v>
      </c>
      <c r="G49" s="19">
        <v>33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</row>
    <row r="50" spans="2:35" ht="20.100000000000001" customHeight="1" thickBot="1" x14ac:dyDescent="0.25">
      <c r="B50" s="4" t="s">
        <v>236</v>
      </c>
      <c r="C50" s="19">
        <v>229</v>
      </c>
      <c r="D50" s="19">
        <v>209</v>
      </c>
      <c r="E50" s="19">
        <v>30</v>
      </c>
      <c r="F50" s="19">
        <v>227</v>
      </c>
      <c r="G50" s="19">
        <v>207</v>
      </c>
      <c r="H50" s="19">
        <v>30</v>
      </c>
      <c r="I50" s="19">
        <v>2</v>
      </c>
      <c r="J50" s="19">
        <v>2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69</v>
      </c>
      <c r="V50" s="19">
        <v>69</v>
      </c>
      <c r="W50" s="19">
        <v>4</v>
      </c>
      <c r="X50" s="19">
        <v>69</v>
      </c>
      <c r="Y50" s="19">
        <v>69</v>
      </c>
      <c r="Z50" s="19">
        <v>4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</row>
    <row r="51" spans="2:35" ht="20.100000000000001" customHeight="1" thickBot="1" x14ac:dyDescent="0.25">
      <c r="B51" s="4" t="s">
        <v>237</v>
      </c>
      <c r="C51" s="19">
        <v>70</v>
      </c>
      <c r="D51" s="19">
        <v>72</v>
      </c>
      <c r="E51" s="19">
        <v>0</v>
      </c>
      <c r="F51" s="19">
        <v>38</v>
      </c>
      <c r="G51" s="19">
        <v>40</v>
      </c>
      <c r="H51" s="19">
        <v>0</v>
      </c>
      <c r="I51" s="19">
        <v>32</v>
      </c>
      <c r="J51" s="19">
        <v>32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</row>
    <row r="52" spans="2:35" ht="20.100000000000001" customHeight="1" thickBot="1" x14ac:dyDescent="0.25">
      <c r="B52" s="4" t="s">
        <v>238</v>
      </c>
      <c r="C52" s="19">
        <v>18</v>
      </c>
      <c r="D52" s="19">
        <v>13</v>
      </c>
      <c r="E52" s="19">
        <v>0</v>
      </c>
      <c r="F52" s="19">
        <v>18</v>
      </c>
      <c r="G52" s="19">
        <v>13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2</v>
      </c>
      <c r="V52" s="19">
        <v>2</v>
      </c>
      <c r="W52" s="19">
        <v>0</v>
      </c>
      <c r="X52" s="19">
        <v>2</v>
      </c>
      <c r="Y52" s="19">
        <v>2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</row>
    <row r="53" spans="2:35" ht="20.100000000000001" customHeight="1" thickBot="1" x14ac:dyDescent="0.25">
      <c r="B53" s="4" t="s">
        <v>239</v>
      </c>
      <c r="C53" s="19">
        <v>78</v>
      </c>
      <c r="D53" s="19">
        <v>76</v>
      </c>
      <c r="E53" s="19">
        <v>4</v>
      </c>
      <c r="F53" s="19">
        <v>77</v>
      </c>
      <c r="G53" s="19">
        <v>75</v>
      </c>
      <c r="H53" s="19">
        <v>4</v>
      </c>
      <c r="I53" s="19">
        <v>1</v>
      </c>
      <c r="J53" s="19">
        <v>1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15</v>
      </c>
      <c r="V53" s="19">
        <v>16</v>
      </c>
      <c r="W53" s="19">
        <v>1</v>
      </c>
      <c r="X53" s="19">
        <v>15</v>
      </c>
      <c r="Y53" s="19">
        <v>16</v>
      </c>
      <c r="Z53" s="19">
        <v>1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</row>
    <row r="54" spans="2:35" ht="20.100000000000001" customHeight="1" thickBot="1" x14ac:dyDescent="0.25">
      <c r="B54" s="4" t="s">
        <v>240</v>
      </c>
      <c r="C54" s="19">
        <v>941</v>
      </c>
      <c r="D54" s="19">
        <v>958</v>
      </c>
      <c r="E54" s="19">
        <v>49</v>
      </c>
      <c r="F54" s="19">
        <v>924</v>
      </c>
      <c r="G54" s="19">
        <v>939</v>
      </c>
      <c r="H54" s="19">
        <v>49</v>
      </c>
      <c r="I54" s="19">
        <v>14</v>
      </c>
      <c r="J54" s="19">
        <v>14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3</v>
      </c>
      <c r="S54" s="19">
        <v>5</v>
      </c>
      <c r="T54" s="19">
        <v>0</v>
      </c>
      <c r="U54" s="19">
        <v>118</v>
      </c>
      <c r="V54" s="19">
        <v>119</v>
      </c>
      <c r="W54" s="19">
        <v>0</v>
      </c>
      <c r="X54" s="19">
        <v>118</v>
      </c>
      <c r="Y54" s="19">
        <v>119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</row>
    <row r="55" spans="2:35" ht="20.100000000000001" customHeight="1" thickBot="1" x14ac:dyDescent="0.25">
      <c r="B55" s="4" t="s">
        <v>241</v>
      </c>
      <c r="C55" s="19">
        <v>187</v>
      </c>
      <c r="D55" s="19">
        <v>182</v>
      </c>
      <c r="E55" s="19">
        <v>23</v>
      </c>
      <c r="F55" s="19">
        <v>185</v>
      </c>
      <c r="G55" s="19">
        <v>180</v>
      </c>
      <c r="H55" s="19">
        <v>23</v>
      </c>
      <c r="I55" s="19">
        <v>1</v>
      </c>
      <c r="J55" s="19">
        <v>1</v>
      </c>
      <c r="K55" s="19">
        <v>0</v>
      </c>
      <c r="L55" s="19">
        <v>0</v>
      </c>
      <c r="M55" s="19">
        <v>0</v>
      </c>
      <c r="N55" s="19">
        <v>0</v>
      </c>
      <c r="O55" s="19">
        <v>1</v>
      </c>
      <c r="P55" s="19">
        <v>1</v>
      </c>
      <c r="Q55" s="19">
        <v>0</v>
      </c>
      <c r="R55" s="19">
        <v>0</v>
      </c>
      <c r="S55" s="19">
        <v>0</v>
      </c>
      <c r="T55" s="19">
        <v>0</v>
      </c>
      <c r="U55" s="19">
        <v>10</v>
      </c>
      <c r="V55" s="19">
        <v>11</v>
      </c>
      <c r="W55" s="19">
        <v>3</v>
      </c>
      <c r="X55" s="19">
        <v>10</v>
      </c>
      <c r="Y55" s="19">
        <v>11</v>
      </c>
      <c r="Z55" s="19">
        <v>2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1</v>
      </c>
    </row>
    <row r="56" spans="2:35" ht="20.100000000000001" customHeight="1" thickBot="1" x14ac:dyDescent="0.25">
      <c r="B56" s="4" t="s">
        <v>242</v>
      </c>
      <c r="C56" s="19">
        <v>309</v>
      </c>
      <c r="D56" s="19">
        <v>295</v>
      </c>
      <c r="E56" s="19">
        <v>17</v>
      </c>
      <c r="F56" s="19">
        <v>309</v>
      </c>
      <c r="G56" s="19">
        <v>295</v>
      </c>
      <c r="H56" s="19">
        <v>17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24</v>
      </c>
      <c r="V56" s="19">
        <v>25</v>
      </c>
      <c r="W56" s="19">
        <v>0</v>
      </c>
      <c r="X56" s="19">
        <v>24</v>
      </c>
      <c r="Y56" s="19">
        <v>25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</row>
    <row r="57" spans="2:35" ht="20.100000000000001" customHeight="1" thickBot="1" x14ac:dyDescent="0.25">
      <c r="B57" s="4" t="s">
        <v>243</v>
      </c>
      <c r="C57" s="19">
        <v>28</v>
      </c>
      <c r="D57" s="19">
        <v>25</v>
      </c>
      <c r="E57" s="19">
        <v>4</v>
      </c>
      <c r="F57" s="19">
        <v>28</v>
      </c>
      <c r="G57" s="19">
        <v>25</v>
      </c>
      <c r="H57" s="19">
        <v>4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5</v>
      </c>
      <c r="V57" s="19">
        <v>5</v>
      </c>
      <c r="W57" s="19">
        <v>0</v>
      </c>
      <c r="X57" s="19">
        <v>5</v>
      </c>
      <c r="Y57" s="19">
        <v>5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</row>
    <row r="58" spans="2:35" ht="20.100000000000001" customHeight="1" thickBot="1" x14ac:dyDescent="0.25">
      <c r="B58" s="4" t="s">
        <v>269</v>
      </c>
      <c r="C58" s="19">
        <v>89</v>
      </c>
      <c r="D58" s="19">
        <v>82</v>
      </c>
      <c r="E58" s="19">
        <v>1</v>
      </c>
      <c r="F58" s="19">
        <v>89</v>
      </c>
      <c r="G58" s="19">
        <v>82</v>
      </c>
      <c r="H58" s="19">
        <v>1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35</v>
      </c>
      <c r="V58" s="19">
        <v>35</v>
      </c>
      <c r="W58" s="19">
        <v>0</v>
      </c>
      <c r="X58" s="19">
        <v>35</v>
      </c>
      <c r="Y58" s="19">
        <v>35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</row>
    <row r="59" spans="2:35" ht="20.100000000000001" customHeight="1" thickBot="1" x14ac:dyDescent="0.25">
      <c r="B59" s="4" t="s">
        <v>245</v>
      </c>
      <c r="C59" s="19">
        <v>326</v>
      </c>
      <c r="D59" s="19">
        <v>325</v>
      </c>
      <c r="E59" s="19">
        <v>6</v>
      </c>
      <c r="F59" s="19">
        <v>325</v>
      </c>
      <c r="G59" s="19">
        <v>325</v>
      </c>
      <c r="H59" s="19">
        <v>5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1</v>
      </c>
      <c r="S59" s="19">
        <v>0</v>
      </c>
      <c r="T59" s="19">
        <v>1</v>
      </c>
      <c r="U59" s="19">
        <v>21</v>
      </c>
      <c r="V59" s="19">
        <v>20</v>
      </c>
      <c r="W59" s="19">
        <v>1</v>
      </c>
      <c r="X59" s="19">
        <v>21</v>
      </c>
      <c r="Y59" s="19">
        <v>20</v>
      </c>
      <c r="Z59" s="19">
        <v>1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</row>
    <row r="60" spans="2:35" ht="20.100000000000001" customHeight="1" thickBot="1" x14ac:dyDescent="0.25">
      <c r="B60" s="4" t="s">
        <v>246</v>
      </c>
      <c r="C60" s="19">
        <v>80</v>
      </c>
      <c r="D60" s="19">
        <v>92</v>
      </c>
      <c r="E60" s="19">
        <v>8</v>
      </c>
      <c r="F60" s="19">
        <v>80</v>
      </c>
      <c r="G60" s="19">
        <v>92</v>
      </c>
      <c r="H60" s="19">
        <v>8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18</v>
      </c>
      <c r="V60" s="19">
        <v>14</v>
      </c>
      <c r="W60" s="19">
        <v>4</v>
      </c>
      <c r="X60" s="19">
        <v>18</v>
      </c>
      <c r="Y60" s="19">
        <v>14</v>
      </c>
      <c r="Z60" s="19">
        <v>4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</row>
    <row r="61" spans="2:35" ht="20.100000000000001" customHeight="1" thickBot="1" x14ac:dyDescent="0.25">
      <c r="B61" s="7" t="s">
        <v>22</v>
      </c>
      <c r="C61" s="9">
        <f>SUM(C11:C60)</f>
        <v>8646</v>
      </c>
      <c r="D61" s="9">
        <f t="shared" ref="D61:AI61" si="0">SUM(D11:D60)</f>
        <v>8536</v>
      </c>
      <c r="E61" s="9">
        <f t="shared" si="0"/>
        <v>450</v>
      </c>
      <c r="F61" s="9">
        <f t="shared" si="0"/>
        <v>8570</v>
      </c>
      <c r="G61" s="9">
        <f t="shared" si="0"/>
        <v>8466</v>
      </c>
      <c r="H61" s="9">
        <f t="shared" si="0"/>
        <v>444</v>
      </c>
      <c r="I61" s="9">
        <f t="shared" si="0"/>
        <v>65</v>
      </c>
      <c r="J61" s="9">
        <f t="shared" si="0"/>
        <v>63</v>
      </c>
      <c r="K61" s="9">
        <f t="shared" si="0"/>
        <v>1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3</v>
      </c>
      <c r="P61" s="9">
        <f t="shared" si="0"/>
        <v>2</v>
      </c>
      <c r="Q61" s="9">
        <f t="shared" si="0"/>
        <v>4</v>
      </c>
      <c r="R61" s="9">
        <f t="shared" si="0"/>
        <v>8</v>
      </c>
      <c r="S61" s="9">
        <f t="shared" si="0"/>
        <v>5</v>
      </c>
      <c r="T61" s="9">
        <f t="shared" si="0"/>
        <v>1</v>
      </c>
      <c r="U61" s="9">
        <f t="shared" si="0"/>
        <v>1516</v>
      </c>
      <c r="V61" s="9">
        <f t="shared" si="0"/>
        <v>1505</v>
      </c>
      <c r="W61" s="9">
        <f t="shared" si="0"/>
        <v>84</v>
      </c>
      <c r="X61" s="9">
        <f t="shared" si="0"/>
        <v>1515</v>
      </c>
      <c r="Y61" s="9">
        <f t="shared" si="0"/>
        <v>1504</v>
      </c>
      <c r="Z61" s="9">
        <f t="shared" si="0"/>
        <v>83</v>
      </c>
      <c r="AA61" s="9">
        <f t="shared" si="0"/>
        <v>0</v>
      </c>
      <c r="AB61" s="9">
        <f t="shared" si="0"/>
        <v>0</v>
      </c>
      <c r="AC61" s="9">
        <f t="shared" si="0"/>
        <v>0</v>
      </c>
      <c r="AD61" s="9">
        <f t="shared" si="0"/>
        <v>1</v>
      </c>
      <c r="AE61" s="9">
        <f t="shared" si="0"/>
        <v>1</v>
      </c>
      <c r="AF61" s="9">
        <f t="shared" si="0"/>
        <v>0</v>
      </c>
      <c r="AG61" s="9">
        <f t="shared" si="0"/>
        <v>0</v>
      </c>
      <c r="AH61" s="9">
        <f t="shared" si="0"/>
        <v>0</v>
      </c>
      <c r="AI61" s="9">
        <f t="shared" si="0"/>
        <v>1</v>
      </c>
    </row>
    <row r="62" spans="2:35" x14ac:dyDescent="0.2">
      <c r="C62" s="49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64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2.5" bestFit="1" customWidth="1"/>
    <col min="4" max="4" width="9.125" bestFit="1" customWidth="1"/>
    <col min="5" max="5" width="10.625" bestFit="1" customWidth="1"/>
    <col min="6" max="6" width="11.625" bestFit="1" customWidth="1"/>
    <col min="7" max="7" width="12.5" bestFit="1" customWidth="1"/>
    <col min="8" max="8" width="9.125" bestFit="1" customWidth="1"/>
    <col min="9" max="9" width="10.625" bestFit="1" customWidth="1"/>
    <col min="10" max="10" width="11.625" bestFit="1" customWidth="1"/>
    <col min="11" max="11" width="12.5" bestFit="1" customWidth="1"/>
    <col min="12" max="12" width="9.125" bestFit="1" customWidth="1"/>
    <col min="13" max="13" width="10.625" bestFit="1" customWidth="1"/>
    <col min="14" max="14" width="11.625" bestFit="1" customWidth="1"/>
    <col min="15" max="15" width="12.5" bestFit="1" customWidth="1"/>
    <col min="16" max="16" width="9.125" bestFit="1" customWidth="1"/>
    <col min="17" max="17" width="10.625" bestFit="1" customWidth="1"/>
    <col min="18" max="18" width="11.625" bestFit="1" customWidth="1"/>
    <col min="19" max="19" width="17.875" bestFit="1" customWidth="1"/>
    <col min="20" max="20" width="12.75" bestFit="1" customWidth="1"/>
    <col min="21" max="21" width="8.5" bestFit="1" customWidth="1"/>
    <col min="22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83" t="s">
        <v>256</v>
      </c>
      <c r="D9" s="80"/>
      <c r="E9" s="80"/>
      <c r="F9" s="84"/>
      <c r="G9" s="83" t="s">
        <v>257</v>
      </c>
      <c r="H9" s="80"/>
      <c r="I9" s="80"/>
      <c r="J9" s="86"/>
      <c r="K9" s="83" t="s">
        <v>258</v>
      </c>
      <c r="L9" s="80"/>
      <c r="M9" s="80"/>
      <c r="N9" s="86"/>
      <c r="O9" s="83" t="s">
        <v>259</v>
      </c>
      <c r="P9" s="80"/>
      <c r="Q9" s="80"/>
      <c r="R9" s="86"/>
      <c r="S9" s="83" t="s">
        <v>260</v>
      </c>
      <c r="T9" s="80"/>
      <c r="U9" s="80"/>
      <c r="V9" s="80"/>
      <c r="W9" s="80"/>
    </row>
    <row r="10" spans="2:23" ht="28.5" customHeight="1" thickBot="1" x14ac:dyDescent="0.25">
      <c r="B10" s="10"/>
      <c r="C10" s="87" t="s">
        <v>270</v>
      </c>
      <c r="D10" s="89" t="s">
        <v>100</v>
      </c>
      <c r="E10" s="89"/>
      <c r="F10" s="87" t="s">
        <v>103</v>
      </c>
      <c r="G10" s="87" t="s">
        <v>270</v>
      </c>
      <c r="H10" s="89" t="s">
        <v>100</v>
      </c>
      <c r="I10" s="89"/>
      <c r="J10" s="87" t="s">
        <v>103</v>
      </c>
      <c r="K10" s="87" t="s">
        <v>270</v>
      </c>
      <c r="L10" s="89" t="s">
        <v>100</v>
      </c>
      <c r="M10" s="89"/>
      <c r="N10" s="87" t="s">
        <v>103</v>
      </c>
      <c r="O10" s="87" t="s">
        <v>270</v>
      </c>
      <c r="P10" s="89" t="s">
        <v>100</v>
      </c>
      <c r="Q10" s="89"/>
      <c r="R10" s="87" t="s">
        <v>103</v>
      </c>
      <c r="S10" s="87" t="s">
        <v>270</v>
      </c>
      <c r="T10" s="89" t="s">
        <v>101</v>
      </c>
      <c r="U10" s="89"/>
      <c r="V10" s="90" t="s">
        <v>102</v>
      </c>
      <c r="W10" s="87" t="s">
        <v>103</v>
      </c>
    </row>
    <row r="11" spans="2:23" ht="28.5" customHeight="1" thickBot="1" x14ac:dyDescent="0.25">
      <c r="B11" s="10"/>
      <c r="C11" s="88"/>
      <c r="D11" s="44" t="s">
        <v>104</v>
      </c>
      <c r="E11" s="44" t="s">
        <v>105</v>
      </c>
      <c r="F11" s="88"/>
      <c r="G11" s="88"/>
      <c r="H11" s="44" t="s">
        <v>104</v>
      </c>
      <c r="I11" s="44" t="s">
        <v>105</v>
      </c>
      <c r="J11" s="88"/>
      <c r="K11" s="88"/>
      <c r="L11" s="44" t="s">
        <v>104</v>
      </c>
      <c r="M11" s="44" t="s">
        <v>105</v>
      </c>
      <c r="N11" s="88"/>
      <c r="O11" s="88"/>
      <c r="P11" s="44" t="s">
        <v>104</v>
      </c>
      <c r="Q11" s="44" t="s">
        <v>105</v>
      </c>
      <c r="R11" s="88"/>
      <c r="S11" s="88"/>
      <c r="T11" s="44" t="s">
        <v>106</v>
      </c>
      <c r="U11" s="44" t="s">
        <v>107</v>
      </c>
      <c r="V11" s="76"/>
      <c r="W11" s="88"/>
    </row>
    <row r="12" spans="2:23" ht="20.100000000000001" customHeight="1" thickBot="1" x14ac:dyDescent="0.25">
      <c r="B12" s="3" t="s">
        <v>197</v>
      </c>
      <c r="C12" s="18">
        <v>90</v>
      </c>
      <c r="D12" s="18">
        <v>2</v>
      </c>
      <c r="E12" s="18">
        <v>2</v>
      </c>
      <c r="F12" s="18">
        <v>94</v>
      </c>
      <c r="G12" s="18">
        <v>45</v>
      </c>
      <c r="H12" s="18">
        <v>0</v>
      </c>
      <c r="I12" s="18">
        <v>0</v>
      </c>
      <c r="J12" s="18">
        <v>45</v>
      </c>
      <c r="K12" s="18">
        <v>45</v>
      </c>
      <c r="L12" s="18">
        <v>2</v>
      </c>
      <c r="M12" s="18">
        <v>2</v>
      </c>
      <c r="N12" s="18">
        <v>49</v>
      </c>
      <c r="O12" s="18">
        <v>0</v>
      </c>
      <c r="P12" s="18">
        <v>0</v>
      </c>
      <c r="Q12" s="18">
        <v>0</v>
      </c>
      <c r="R12" s="18">
        <v>0</v>
      </c>
      <c r="S12" s="18">
        <v>312</v>
      </c>
      <c r="T12" s="18">
        <v>46</v>
      </c>
      <c r="U12" s="18">
        <v>20</v>
      </c>
      <c r="V12" s="18">
        <v>49</v>
      </c>
      <c r="W12" s="18">
        <v>427</v>
      </c>
    </row>
    <row r="13" spans="2:23" ht="20.100000000000001" customHeight="1" thickBot="1" x14ac:dyDescent="0.25">
      <c r="B13" s="4" t="s">
        <v>198</v>
      </c>
      <c r="C13" s="19">
        <v>315</v>
      </c>
      <c r="D13" s="19">
        <v>20</v>
      </c>
      <c r="E13" s="19">
        <v>17</v>
      </c>
      <c r="F13" s="19">
        <v>352</v>
      </c>
      <c r="G13" s="19">
        <v>143</v>
      </c>
      <c r="H13" s="19">
        <v>9</v>
      </c>
      <c r="I13" s="19">
        <v>7</v>
      </c>
      <c r="J13" s="19">
        <v>159</v>
      </c>
      <c r="K13" s="19">
        <v>172</v>
      </c>
      <c r="L13" s="19">
        <v>11</v>
      </c>
      <c r="M13" s="19">
        <v>10</v>
      </c>
      <c r="N13" s="19">
        <v>193</v>
      </c>
      <c r="O13" s="19">
        <v>0</v>
      </c>
      <c r="P13" s="19">
        <v>0</v>
      </c>
      <c r="Q13" s="19">
        <v>0</v>
      </c>
      <c r="R13" s="19">
        <v>0</v>
      </c>
      <c r="S13" s="19">
        <v>657</v>
      </c>
      <c r="T13" s="19">
        <v>126</v>
      </c>
      <c r="U13" s="19">
        <v>63</v>
      </c>
      <c r="V13" s="19">
        <v>112</v>
      </c>
      <c r="W13" s="19">
        <v>958</v>
      </c>
    </row>
    <row r="14" spans="2:23" ht="20.100000000000001" customHeight="1" thickBot="1" x14ac:dyDescent="0.25">
      <c r="B14" s="4" t="s">
        <v>199</v>
      </c>
      <c r="C14" s="19">
        <v>118</v>
      </c>
      <c r="D14" s="19">
        <v>2</v>
      </c>
      <c r="E14" s="19">
        <v>11</v>
      </c>
      <c r="F14" s="19">
        <v>131</v>
      </c>
      <c r="G14" s="19">
        <v>46</v>
      </c>
      <c r="H14" s="19">
        <v>0</v>
      </c>
      <c r="I14" s="19">
        <v>4</v>
      </c>
      <c r="J14" s="19">
        <v>50</v>
      </c>
      <c r="K14" s="19">
        <v>72</v>
      </c>
      <c r="L14" s="19">
        <v>2</v>
      </c>
      <c r="M14" s="19">
        <v>7</v>
      </c>
      <c r="N14" s="19">
        <v>81</v>
      </c>
      <c r="O14" s="19">
        <v>0</v>
      </c>
      <c r="P14" s="19">
        <v>0</v>
      </c>
      <c r="Q14" s="19">
        <v>0</v>
      </c>
      <c r="R14" s="19">
        <v>0</v>
      </c>
      <c r="S14" s="19">
        <v>139</v>
      </c>
      <c r="T14" s="19">
        <v>20</v>
      </c>
      <c r="U14" s="19">
        <v>11</v>
      </c>
      <c r="V14" s="19">
        <v>5</v>
      </c>
      <c r="W14" s="19">
        <v>175</v>
      </c>
    </row>
    <row r="15" spans="2:23" ht="20.100000000000001" customHeight="1" thickBot="1" x14ac:dyDescent="0.25">
      <c r="B15" s="4" t="s">
        <v>200</v>
      </c>
      <c r="C15" s="19">
        <v>412</v>
      </c>
      <c r="D15" s="19">
        <v>8</v>
      </c>
      <c r="E15" s="19">
        <v>13</v>
      </c>
      <c r="F15" s="19">
        <v>433</v>
      </c>
      <c r="G15" s="19">
        <v>299</v>
      </c>
      <c r="H15" s="19">
        <v>0</v>
      </c>
      <c r="I15" s="19">
        <v>0</v>
      </c>
      <c r="J15" s="19">
        <v>299</v>
      </c>
      <c r="K15" s="19">
        <v>113</v>
      </c>
      <c r="L15" s="19">
        <v>8</v>
      </c>
      <c r="M15" s="19">
        <v>13</v>
      </c>
      <c r="N15" s="19">
        <v>134</v>
      </c>
      <c r="O15" s="19">
        <v>0</v>
      </c>
      <c r="P15" s="19">
        <v>0</v>
      </c>
      <c r="Q15" s="19">
        <v>0</v>
      </c>
      <c r="R15" s="19">
        <v>0</v>
      </c>
      <c r="S15" s="19">
        <v>367</v>
      </c>
      <c r="T15" s="19">
        <v>48</v>
      </c>
      <c r="U15" s="19">
        <v>55</v>
      </c>
      <c r="V15" s="19">
        <v>73</v>
      </c>
      <c r="W15" s="19">
        <v>543</v>
      </c>
    </row>
    <row r="16" spans="2:23" ht="20.100000000000001" customHeight="1" thickBot="1" x14ac:dyDescent="0.25">
      <c r="B16" s="4" t="s">
        <v>201</v>
      </c>
      <c r="C16" s="19">
        <v>116</v>
      </c>
      <c r="D16" s="19">
        <v>0</v>
      </c>
      <c r="E16" s="19">
        <v>8</v>
      </c>
      <c r="F16" s="19">
        <v>124</v>
      </c>
      <c r="G16" s="19">
        <v>64</v>
      </c>
      <c r="H16" s="19">
        <v>0</v>
      </c>
      <c r="I16" s="19">
        <v>1</v>
      </c>
      <c r="J16" s="19">
        <v>65</v>
      </c>
      <c r="K16" s="19">
        <v>52</v>
      </c>
      <c r="L16" s="19">
        <v>0</v>
      </c>
      <c r="M16" s="19">
        <v>7</v>
      </c>
      <c r="N16" s="19">
        <v>59</v>
      </c>
      <c r="O16" s="19">
        <v>0</v>
      </c>
      <c r="P16" s="19">
        <v>0</v>
      </c>
      <c r="Q16" s="19">
        <v>0</v>
      </c>
      <c r="R16" s="19">
        <v>0</v>
      </c>
      <c r="S16" s="19">
        <v>132</v>
      </c>
      <c r="T16" s="19">
        <v>28</v>
      </c>
      <c r="U16" s="19">
        <v>13</v>
      </c>
      <c r="V16" s="19">
        <v>29</v>
      </c>
      <c r="W16" s="19">
        <v>202</v>
      </c>
    </row>
    <row r="17" spans="2:23" ht="20.100000000000001" customHeight="1" thickBot="1" x14ac:dyDescent="0.25">
      <c r="B17" s="4" t="s">
        <v>202</v>
      </c>
      <c r="C17" s="19">
        <v>51</v>
      </c>
      <c r="D17" s="19">
        <v>1</v>
      </c>
      <c r="E17" s="19">
        <v>6</v>
      </c>
      <c r="F17" s="19">
        <v>58</v>
      </c>
      <c r="G17" s="19">
        <v>6</v>
      </c>
      <c r="H17" s="19">
        <v>0</v>
      </c>
      <c r="I17" s="19">
        <v>0</v>
      </c>
      <c r="J17" s="19">
        <v>6</v>
      </c>
      <c r="K17" s="19">
        <v>45</v>
      </c>
      <c r="L17" s="19">
        <v>1</v>
      </c>
      <c r="M17" s="19">
        <v>6</v>
      </c>
      <c r="N17" s="19">
        <v>52</v>
      </c>
      <c r="O17" s="19">
        <v>0</v>
      </c>
      <c r="P17" s="19">
        <v>0</v>
      </c>
      <c r="Q17" s="19">
        <v>0</v>
      </c>
      <c r="R17" s="19">
        <v>0</v>
      </c>
      <c r="S17" s="19">
        <v>328</v>
      </c>
      <c r="T17" s="19">
        <v>43</v>
      </c>
      <c r="U17" s="19">
        <v>40</v>
      </c>
      <c r="V17" s="19">
        <v>17</v>
      </c>
      <c r="W17" s="19">
        <v>428</v>
      </c>
    </row>
    <row r="18" spans="2:23" ht="20.100000000000001" customHeight="1" thickBot="1" x14ac:dyDescent="0.25">
      <c r="B18" s="4" t="s">
        <v>203</v>
      </c>
      <c r="C18" s="19">
        <v>362</v>
      </c>
      <c r="D18" s="19">
        <v>29</v>
      </c>
      <c r="E18" s="19">
        <v>50</v>
      </c>
      <c r="F18" s="19">
        <v>441</v>
      </c>
      <c r="G18" s="19">
        <v>109</v>
      </c>
      <c r="H18" s="19">
        <v>5</v>
      </c>
      <c r="I18" s="19">
        <v>11</v>
      </c>
      <c r="J18" s="19">
        <v>125</v>
      </c>
      <c r="K18" s="19">
        <v>253</v>
      </c>
      <c r="L18" s="19">
        <v>24</v>
      </c>
      <c r="M18" s="19">
        <v>39</v>
      </c>
      <c r="N18" s="19">
        <v>316</v>
      </c>
      <c r="O18" s="19">
        <v>0</v>
      </c>
      <c r="P18" s="19">
        <v>0</v>
      </c>
      <c r="Q18" s="19">
        <v>0</v>
      </c>
      <c r="R18" s="19">
        <v>0</v>
      </c>
      <c r="S18" s="19">
        <v>587</v>
      </c>
      <c r="T18" s="19">
        <v>108</v>
      </c>
      <c r="U18" s="19">
        <v>122</v>
      </c>
      <c r="V18" s="19">
        <v>38</v>
      </c>
      <c r="W18" s="19">
        <v>855</v>
      </c>
    </row>
    <row r="19" spans="2:23" ht="20.100000000000001" customHeight="1" thickBot="1" x14ac:dyDescent="0.25">
      <c r="B19" s="4" t="s">
        <v>204</v>
      </c>
      <c r="C19" s="19">
        <v>299</v>
      </c>
      <c r="D19" s="19">
        <v>16</v>
      </c>
      <c r="E19" s="19">
        <v>53</v>
      </c>
      <c r="F19" s="19">
        <v>368</v>
      </c>
      <c r="G19" s="19">
        <v>88</v>
      </c>
      <c r="H19" s="19">
        <v>0</v>
      </c>
      <c r="I19" s="19">
        <v>1</v>
      </c>
      <c r="J19" s="19">
        <v>89</v>
      </c>
      <c r="K19" s="19">
        <v>211</v>
      </c>
      <c r="L19" s="19">
        <v>15</v>
      </c>
      <c r="M19" s="19">
        <v>52</v>
      </c>
      <c r="N19" s="19">
        <v>278</v>
      </c>
      <c r="O19" s="19">
        <v>0</v>
      </c>
      <c r="P19" s="19">
        <v>1</v>
      </c>
      <c r="Q19" s="19">
        <v>0</v>
      </c>
      <c r="R19" s="19">
        <v>1</v>
      </c>
      <c r="S19" s="19">
        <v>458</v>
      </c>
      <c r="T19" s="19">
        <v>58</v>
      </c>
      <c r="U19" s="19">
        <v>58</v>
      </c>
      <c r="V19" s="19">
        <v>21</v>
      </c>
      <c r="W19" s="19">
        <v>595</v>
      </c>
    </row>
    <row r="20" spans="2:23" ht="20.100000000000001" customHeight="1" thickBot="1" x14ac:dyDescent="0.25">
      <c r="B20" s="4" t="s">
        <v>205</v>
      </c>
      <c r="C20" s="19">
        <v>79</v>
      </c>
      <c r="D20" s="19">
        <v>1</v>
      </c>
      <c r="E20" s="19">
        <v>10</v>
      </c>
      <c r="F20" s="19">
        <v>90</v>
      </c>
      <c r="G20" s="19">
        <v>71</v>
      </c>
      <c r="H20" s="19">
        <v>0</v>
      </c>
      <c r="I20" s="19">
        <v>10</v>
      </c>
      <c r="J20" s="19">
        <v>81</v>
      </c>
      <c r="K20" s="19">
        <v>8</v>
      </c>
      <c r="L20" s="19">
        <v>1</v>
      </c>
      <c r="M20" s="19">
        <v>0</v>
      </c>
      <c r="N20" s="19">
        <v>9</v>
      </c>
      <c r="O20" s="19">
        <v>0</v>
      </c>
      <c r="P20" s="19">
        <v>0</v>
      </c>
      <c r="Q20" s="19">
        <v>0</v>
      </c>
      <c r="R20" s="19">
        <v>0</v>
      </c>
      <c r="S20" s="19">
        <v>48</v>
      </c>
      <c r="T20" s="19">
        <v>5</v>
      </c>
      <c r="U20" s="19">
        <v>4</v>
      </c>
      <c r="V20" s="19">
        <v>1</v>
      </c>
      <c r="W20" s="19">
        <v>58</v>
      </c>
    </row>
    <row r="21" spans="2:23" ht="20.100000000000001" customHeight="1" thickBot="1" x14ac:dyDescent="0.25">
      <c r="B21" s="4" t="s">
        <v>206</v>
      </c>
      <c r="C21" s="19">
        <v>37</v>
      </c>
      <c r="D21" s="19">
        <v>1</v>
      </c>
      <c r="E21" s="19">
        <v>0</v>
      </c>
      <c r="F21" s="19">
        <v>38</v>
      </c>
      <c r="G21" s="19">
        <v>26</v>
      </c>
      <c r="H21" s="19">
        <v>0</v>
      </c>
      <c r="I21" s="19">
        <v>0</v>
      </c>
      <c r="J21" s="19">
        <v>26</v>
      </c>
      <c r="K21" s="19">
        <v>11</v>
      </c>
      <c r="L21" s="19">
        <v>1</v>
      </c>
      <c r="M21" s="19">
        <v>0</v>
      </c>
      <c r="N21" s="19">
        <v>12</v>
      </c>
      <c r="O21" s="19">
        <v>0</v>
      </c>
      <c r="P21" s="19">
        <v>0</v>
      </c>
      <c r="Q21" s="19">
        <v>0</v>
      </c>
      <c r="R21" s="19">
        <v>0</v>
      </c>
      <c r="S21" s="19">
        <v>48</v>
      </c>
      <c r="T21" s="19">
        <v>11</v>
      </c>
      <c r="U21" s="19">
        <v>4</v>
      </c>
      <c r="V21" s="19">
        <v>4</v>
      </c>
      <c r="W21" s="19">
        <v>67</v>
      </c>
    </row>
    <row r="22" spans="2:23" ht="20.100000000000001" customHeight="1" thickBot="1" x14ac:dyDescent="0.25">
      <c r="B22" s="4" t="s">
        <v>207</v>
      </c>
      <c r="C22" s="19">
        <v>187</v>
      </c>
      <c r="D22" s="19">
        <v>13</v>
      </c>
      <c r="E22" s="19">
        <v>7</v>
      </c>
      <c r="F22" s="19">
        <v>207</v>
      </c>
      <c r="G22" s="19">
        <v>117</v>
      </c>
      <c r="H22" s="19">
        <v>5</v>
      </c>
      <c r="I22" s="19">
        <v>0</v>
      </c>
      <c r="J22" s="19">
        <v>122</v>
      </c>
      <c r="K22" s="19">
        <v>70</v>
      </c>
      <c r="L22" s="19">
        <v>8</v>
      </c>
      <c r="M22" s="19">
        <v>7</v>
      </c>
      <c r="N22" s="19">
        <v>85</v>
      </c>
      <c r="O22" s="19">
        <v>0</v>
      </c>
      <c r="P22" s="19">
        <v>0</v>
      </c>
      <c r="Q22" s="19">
        <v>0</v>
      </c>
      <c r="R22" s="19">
        <v>0</v>
      </c>
      <c r="S22" s="19">
        <v>228</v>
      </c>
      <c r="T22" s="19">
        <v>45</v>
      </c>
      <c r="U22" s="19">
        <v>22</v>
      </c>
      <c r="V22" s="19">
        <v>35</v>
      </c>
      <c r="W22" s="19">
        <v>330</v>
      </c>
    </row>
    <row r="23" spans="2:23" ht="20.100000000000001" customHeight="1" thickBot="1" x14ac:dyDescent="0.25">
      <c r="B23" s="4" t="s">
        <v>208</v>
      </c>
      <c r="C23" s="19">
        <v>97</v>
      </c>
      <c r="D23" s="19">
        <v>1</v>
      </c>
      <c r="E23" s="19">
        <v>2</v>
      </c>
      <c r="F23" s="19">
        <v>100</v>
      </c>
      <c r="G23" s="19">
        <v>52</v>
      </c>
      <c r="H23" s="19">
        <v>0</v>
      </c>
      <c r="I23" s="19">
        <v>1</v>
      </c>
      <c r="J23" s="19">
        <v>53</v>
      </c>
      <c r="K23" s="19">
        <v>45</v>
      </c>
      <c r="L23" s="19">
        <v>1</v>
      </c>
      <c r="M23" s="19">
        <v>1</v>
      </c>
      <c r="N23" s="19">
        <v>47</v>
      </c>
      <c r="O23" s="19">
        <v>0</v>
      </c>
      <c r="P23" s="19">
        <v>0</v>
      </c>
      <c r="Q23" s="19">
        <v>0</v>
      </c>
      <c r="R23" s="19">
        <v>0</v>
      </c>
      <c r="S23" s="19">
        <v>352</v>
      </c>
      <c r="T23" s="19">
        <v>22</v>
      </c>
      <c r="U23" s="19">
        <v>13</v>
      </c>
      <c r="V23" s="19">
        <v>56</v>
      </c>
      <c r="W23" s="19">
        <v>443</v>
      </c>
    </row>
    <row r="24" spans="2:23" ht="20.100000000000001" customHeight="1" thickBot="1" x14ac:dyDescent="0.25">
      <c r="B24" s="4" t="s">
        <v>209</v>
      </c>
      <c r="C24" s="19">
        <v>248</v>
      </c>
      <c r="D24" s="19">
        <v>17</v>
      </c>
      <c r="E24" s="19">
        <v>52</v>
      </c>
      <c r="F24" s="19">
        <v>317</v>
      </c>
      <c r="G24" s="19">
        <v>110</v>
      </c>
      <c r="H24" s="19">
        <v>0</v>
      </c>
      <c r="I24" s="19">
        <v>2</v>
      </c>
      <c r="J24" s="19">
        <v>112</v>
      </c>
      <c r="K24" s="19">
        <v>138</v>
      </c>
      <c r="L24" s="19">
        <v>17</v>
      </c>
      <c r="M24" s="19">
        <v>50</v>
      </c>
      <c r="N24" s="19">
        <v>205</v>
      </c>
      <c r="O24" s="19">
        <v>0</v>
      </c>
      <c r="P24" s="19">
        <v>0</v>
      </c>
      <c r="Q24" s="19">
        <v>0</v>
      </c>
      <c r="R24" s="19">
        <v>0</v>
      </c>
      <c r="S24" s="19">
        <v>473</v>
      </c>
      <c r="T24" s="19">
        <v>107</v>
      </c>
      <c r="U24" s="19">
        <v>136</v>
      </c>
      <c r="V24" s="19">
        <v>34</v>
      </c>
      <c r="W24" s="19">
        <v>750</v>
      </c>
    </row>
    <row r="25" spans="2:23" ht="20.100000000000001" customHeight="1" thickBot="1" x14ac:dyDescent="0.25">
      <c r="B25" s="4" t="s">
        <v>210</v>
      </c>
      <c r="C25" s="19">
        <v>494</v>
      </c>
      <c r="D25" s="19">
        <v>16</v>
      </c>
      <c r="E25" s="19">
        <v>19</v>
      </c>
      <c r="F25" s="19">
        <v>529</v>
      </c>
      <c r="G25" s="19">
        <v>399</v>
      </c>
      <c r="H25" s="19">
        <v>2</v>
      </c>
      <c r="I25" s="19">
        <v>12</v>
      </c>
      <c r="J25" s="19">
        <v>413</v>
      </c>
      <c r="K25" s="19">
        <v>95</v>
      </c>
      <c r="L25" s="19">
        <v>14</v>
      </c>
      <c r="M25" s="19">
        <v>7</v>
      </c>
      <c r="N25" s="19">
        <v>116</v>
      </c>
      <c r="O25" s="19">
        <v>0</v>
      </c>
      <c r="P25" s="19">
        <v>0</v>
      </c>
      <c r="Q25" s="19">
        <v>0</v>
      </c>
      <c r="R25" s="19">
        <v>0</v>
      </c>
      <c r="S25" s="19">
        <v>433</v>
      </c>
      <c r="T25" s="19">
        <v>110</v>
      </c>
      <c r="U25" s="19">
        <v>59</v>
      </c>
      <c r="V25" s="19">
        <v>42</v>
      </c>
      <c r="W25" s="19">
        <v>644</v>
      </c>
    </row>
    <row r="26" spans="2:23" ht="20.100000000000001" customHeight="1" thickBot="1" x14ac:dyDescent="0.25">
      <c r="B26" s="4" t="s">
        <v>211</v>
      </c>
      <c r="C26" s="19">
        <v>256</v>
      </c>
      <c r="D26" s="19">
        <v>11</v>
      </c>
      <c r="E26" s="19">
        <v>15</v>
      </c>
      <c r="F26" s="19">
        <v>282</v>
      </c>
      <c r="G26" s="19">
        <v>129</v>
      </c>
      <c r="H26" s="19">
        <v>0</v>
      </c>
      <c r="I26" s="19">
        <v>1</v>
      </c>
      <c r="J26" s="19">
        <v>130</v>
      </c>
      <c r="K26" s="19">
        <v>127</v>
      </c>
      <c r="L26" s="19">
        <v>11</v>
      </c>
      <c r="M26" s="19">
        <v>14</v>
      </c>
      <c r="N26" s="19">
        <v>152</v>
      </c>
      <c r="O26" s="19">
        <v>0</v>
      </c>
      <c r="P26" s="19">
        <v>0</v>
      </c>
      <c r="Q26" s="19">
        <v>0</v>
      </c>
      <c r="R26" s="19">
        <v>0</v>
      </c>
      <c r="S26" s="19">
        <v>363</v>
      </c>
      <c r="T26" s="19">
        <v>56</v>
      </c>
      <c r="U26" s="19">
        <v>79</v>
      </c>
      <c r="V26" s="19">
        <v>85</v>
      </c>
      <c r="W26" s="19">
        <v>583</v>
      </c>
    </row>
    <row r="27" spans="2:23" ht="20.100000000000001" customHeight="1" thickBot="1" x14ac:dyDescent="0.25">
      <c r="B27" s="5" t="s">
        <v>212</v>
      </c>
      <c r="C27" s="27">
        <v>111</v>
      </c>
      <c r="D27" s="27">
        <v>0</v>
      </c>
      <c r="E27" s="27">
        <v>1</v>
      </c>
      <c r="F27" s="27">
        <v>112</v>
      </c>
      <c r="G27" s="27">
        <v>62</v>
      </c>
      <c r="H27" s="27">
        <v>0</v>
      </c>
      <c r="I27" s="27">
        <v>1</v>
      </c>
      <c r="J27" s="27">
        <v>63</v>
      </c>
      <c r="K27" s="27">
        <v>49</v>
      </c>
      <c r="L27" s="27">
        <v>0</v>
      </c>
      <c r="M27" s="27">
        <v>0</v>
      </c>
      <c r="N27" s="27">
        <v>49</v>
      </c>
      <c r="O27" s="27">
        <v>0</v>
      </c>
      <c r="P27" s="27">
        <v>0</v>
      </c>
      <c r="Q27" s="27">
        <v>0</v>
      </c>
      <c r="R27" s="27">
        <v>0</v>
      </c>
      <c r="S27" s="27">
        <v>114</v>
      </c>
      <c r="T27" s="27">
        <v>8</v>
      </c>
      <c r="U27" s="27">
        <v>9</v>
      </c>
      <c r="V27" s="27">
        <v>4</v>
      </c>
      <c r="W27" s="27">
        <v>135</v>
      </c>
    </row>
    <row r="28" spans="2:23" ht="20.100000000000001" customHeight="1" thickBot="1" x14ac:dyDescent="0.25">
      <c r="B28" s="6" t="s">
        <v>213</v>
      </c>
      <c r="C28" s="29">
        <v>6</v>
      </c>
      <c r="D28" s="29">
        <v>0</v>
      </c>
      <c r="E28" s="29">
        <v>0</v>
      </c>
      <c r="F28" s="29">
        <v>6</v>
      </c>
      <c r="G28" s="29">
        <v>4</v>
      </c>
      <c r="H28" s="29">
        <v>0</v>
      </c>
      <c r="I28" s="29">
        <v>0</v>
      </c>
      <c r="J28" s="29">
        <v>4</v>
      </c>
      <c r="K28" s="29">
        <v>2</v>
      </c>
      <c r="L28" s="29">
        <v>0</v>
      </c>
      <c r="M28" s="29">
        <v>0</v>
      </c>
      <c r="N28" s="29">
        <v>2</v>
      </c>
      <c r="O28" s="29">
        <v>0</v>
      </c>
      <c r="P28" s="29">
        <v>0</v>
      </c>
      <c r="Q28" s="29">
        <v>0</v>
      </c>
      <c r="R28" s="29">
        <v>0</v>
      </c>
      <c r="S28" s="29">
        <v>30</v>
      </c>
      <c r="T28" s="29">
        <v>0</v>
      </c>
      <c r="U28" s="29">
        <v>0</v>
      </c>
      <c r="V28" s="29">
        <v>0</v>
      </c>
      <c r="W28" s="29">
        <v>30</v>
      </c>
    </row>
    <row r="29" spans="2:23" ht="20.100000000000001" customHeight="1" thickBot="1" x14ac:dyDescent="0.25">
      <c r="B29" s="4" t="s">
        <v>214</v>
      </c>
      <c r="C29" s="29">
        <v>21</v>
      </c>
      <c r="D29" s="29">
        <v>0</v>
      </c>
      <c r="E29" s="29">
        <v>1</v>
      </c>
      <c r="F29" s="29">
        <v>22</v>
      </c>
      <c r="G29" s="29">
        <v>9</v>
      </c>
      <c r="H29" s="29">
        <v>0</v>
      </c>
      <c r="I29" s="29">
        <v>0</v>
      </c>
      <c r="J29" s="29">
        <v>9</v>
      </c>
      <c r="K29" s="29">
        <v>12</v>
      </c>
      <c r="L29" s="29">
        <v>0</v>
      </c>
      <c r="M29" s="29">
        <v>1</v>
      </c>
      <c r="N29" s="29">
        <v>13</v>
      </c>
      <c r="O29" s="29">
        <v>0</v>
      </c>
      <c r="P29" s="29">
        <v>0</v>
      </c>
      <c r="Q29" s="29">
        <v>0</v>
      </c>
      <c r="R29" s="29">
        <v>0</v>
      </c>
      <c r="S29" s="29">
        <v>76</v>
      </c>
      <c r="T29" s="29">
        <v>12</v>
      </c>
      <c r="U29" s="29">
        <v>3</v>
      </c>
      <c r="V29" s="29">
        <v>0</v>
      </c>
      <c r="W29" s="29">
        <v>91</v>
      </c>
    </row>
    <row r="30" spans="2:23" ht="20.100000000000001" customHeight="1" thickBot="1" x14ac:dyDescent="0.25">
      <c r="B30" s="4" t="s">
        <v>215</v>
      </c>
      <c r="C30" s="28">
        <v>39</v>
      </c>
      <c r="D30" s="28">
        <v>4</v>
      </c>
      <c r="E30" s="28">
        <v>0</v>
      </c>
      <c r="F30" s="28">
        <v>43</v>
      </c>
      <c r="G30" s="28">
        <v>12</v>
      </c>
      <c r="H30" s="28">
        <v>0</v>
      </c>
      <c r="I30" s="28">
        <v>0</v>
      </c>
      <c r="J30" s="28">
        <v>12</v>
      </c>
      <c r="K30" s="28">
        <v>27</v>
      </c>
      <c r="L30" s="28">
        <v>4</v>
      </c>
      <c r="M30" s="28">
        <v>0</v>
      </c>
      <c r="N30" s="28">
        <v>31</v>
      </c>
      <c r="O30" s="28">
        <v>0</v>
      </c>
      <c r="P30" s="28">
        <v>0</v>
      </c>
      <c r="Q30" s="28">
        <v>0</v>
      </c>
      <c r="R30" s="28">
        <v>0</v>
      </c>
      <c r="S30" s="28">
        <v>175</v>
      </c>
      <c r="T30" s="28">
        <v>44</v>
      </c>
      <c r="U30" s="28">
        <v>22</v>
      </c>
      <c r="V30" s="28">
        <v>7</v>
      </c>
      <c r="W30" s="28">
        <v>248</v>
      </c>
    </row>
    <row r="31" spans="2:23" ht="20.100000000000001" customHeight="1" thickBot="1" x14ac:dyDescent="0.25">
      <c r="B31" s="4" t="s">
        <v>216</v>
      </c>
      <c r="C31" s="19">
        <v>24</v>
      </c>
      <c r="D31" s="19">
        <v>0</v>
      </c>
      <c r="E31" s="19">
        <v>7</v>
      </c>
      <c r="F31" s="19">
        <v>31</v>
      </c>
      <c r="G31" s="19">
        <v>16</v>
      </c>
      <c r="H31" s="19">
        <v>0</v>
      </c>
      <c r="I31" s="19">
        <v>3</v>
      </c>
      <c r="J31" s="19">
        <v>19</v>
      </c>
      <c r="K31" s="19">
        <v>8</v>
      </c>
      <c r="L31" s="19">
        <v>0</v>
      </c>
      <c r="M31" s="19">
        <v>4</v>
      </c>
      <c r="N31" s="19">
        <v>12</v>
      </c>
      <c r="O31" s="19">
        <v>0</v>
      </c>
      <c r="P31" s="19">
        <v>0</v>
      </c>
      <c r="Q31" s="19">
        <v>0</v>
      </c>
      <c r="R31" s="19">
        <v>0</v>
      </c>
      <c r="S31" s="19">
        <v>73</v>
      </c>
      <c r="T31" s="19">
        <v>0</v>
      </c>
      <c r="U31" s="19">
        <v>16</v>
      </c>
      <c r="V31" s="19">
        <v>0</v>
      </c>
      <c r="W31" s="19">
        <v>89</v>
      </c>
    </row>
    <row r="32" spans="2:23" ht="20.100000000000001" customHeight="1" thickBot="1" x14ac:dyDescent="0.25">
      <c r="B32" s="4" t="s">
        <v>217</v>
      </c>
      <c r="C32" s="19">
        <v>58</v>
      </c>
      <c r="D32" s="19">
        <v>3</v>
      </c>
      <c r="E32" s="19">
        <v>0</v>
      </c>
      <c r="F32" s="19">
        <v>61</v>
      </c>
      <c r="G32" s="19">
        <v>49</v>
      </c>
      <c r="H32" s="19">
        <v>2</v>
      </c>
      <c r="I32" s="19">
        <v>0</v>
      </c>
      <c r="J32" s="19">
        <v>51</v>
      </c>
      <c r="K32" s="19">
        <v>9</v>
      </c>
      <c r="L32" s="19">
        <v>1</v>
      </c>
      <c r="M32" s="19">
        <v>0</v>
      </c>
      <c r="N32" s="19">
        <v>10</v>
      </c>
      <c r="O32" s="19">
        <v>0</v>
      </c>
      <c r="P32" s="19">
        <v>0</v>
      </c>
      <c r="Q32" s="19">
        <v>0</v>
      </c>
      <c r="R32" s="19">
        <v>0</v>
      </c>
      <c r="S32" s="19">
        <v>49</v>
      </c>
      <c r="T32" s="19">
        <v>0</v>
      </c>
      <c r="U32" s="19">
        <v>2</v>
      </c>
      <c r="V32" s="19">
        <v>0</v>
      </c>
      <c r="W32" s="19">
        <v>51</v>
      </c>
    </row>
    <row r="33" spans="2:23" ht="20.100000000000001" customHeight="1" thickBot="1" x14ac:dyDescent="0.25">
      <c r="B33" s="4" t="s">
        <v>218</v>
      </c>
      <c r="C33" s="19">
        <v>18</v>
      </c>
      <c r="D33" s="19">
        <v>2</v>
      </c>
      <c r="E33" s="19">
        <v>6</v>
      </c>
      <c r="F33" s="19">
        <v>26</v>
      </c>
      <c r="G33" s="19">
        <v>3</v>
      </c>
      <c r="H33" s="19">
        <v>0</v>
      </c>
      <c r="I33" s="19">
        <v>0</v>
      </c>
      <c r="J33" s="19">
        <v>3</v>
      </c>
      <c r="K33" s="19">
        <v>15</v>
      </c>
      <c r="L33" s="19">
        <v>2</v>
      </c>
      <c r="M33" s="19">
        <v>6</v>
      </c>
      <c r="N33" s="19">
        <v>23</v>
      </c>
      <c r="O33" s="19">
        <v>0</v>
      </c>
      <c r="P33" s="19">
        <v>0</v>
      </c>
      <c r="Q33" s="19">
        <v>0</v>
      </c>
      <c r="R33" s="19">
        <v>0</v>
      </c>
      <c r="S33" s="19">
        <v>33</v>
      </c>
      <c r="T33" s="19">
        <v>0</v>
      </c>
      <c r="U33" s="19">
        <v>4</v>
      </c>
      <c r="V33" s="19">
        <v>4</v>
      </c>
      <c r="W33" s="19">
        <v>41</v>
      </c>
    </row>
    <row r="34" spans="2:23" ht="20.100000000000001" customHeight="1" thickBot="1" x14ac:dyDescent="0.25">
      <c r="B34" s="4" t="s">
        <v>219</v>
      </c>
      <c r="C34" s="19">
        <v>1</v>
      </c>
      <c r="D34" s="19">
        <v>0</v>
      </c>
      <c r="E34" s="19">
        <v>0</v>
      </c>
      <c r="F34" s="19">
        <v>1</v>
      </c>
      <c r="G34" s="19">
        <v>1</v>
      </c>
      <c r="H34" s="19">
        <v>0</v>
      </c>
      <c r="I34" s="19">
        <v>0</v>
      </c>
      <c r="J34" s="19">
        <v>1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4</v>
      </c>
      <c r="T34" s="19">
        <v>3</v>
      </c>
      <c r="U34" s="19">
        <v>0</v>
      </c>
      <c r="V34" s="19">
        <v>2</v>
      </c>
      <c r="W34" s="19">
        <v>9</v>
      </c>
    </row>
    <row r="35" spans="2:23" ht="20.100000000000001" customHeight="1" thickBot="1" x14ac:dyDescent="0.25">
      <c r="B35" s="4" t="s">
        <v>220</v>
      </c>
      <c r="C35" s="19">
        <v>42</v>
      </c>
      <c r="D35" s="19">
        <v>3</v>
      </c>
      <c r="E35" s="19">
        <v>8</v>
      </c>
      <c r="F35" s="19">
        <v>53</v>
      </c>
      <c r="G35" s="19">
        <v>11</v>
      </c>
      <c r="H35" s="19">
        <v>0</v>
      </c>
      <c r="I35" s="19">
        <v>0</v>
      </c>
      <c r="J35" s="19">
        <v>11</v>
      </c>
      <c r="K35" s="19">
        <v>31</v>
      </c>
      <c r="L35" s="19">
        <v>3</v>
      </c>
      <c r="M35" s="19">
        <v>8</v>
      </c>
      <c r="N35" s="19">
        <v>42</v>
      </c>
      <c r="O35" s="19">
        <v>0</v>
      </c>
      <c r="P35" s="19">
        <v>0</v>
      </c>
      <c r="Q35" s="19">
        <v>0</v>
      </c>
      <c r="R35" s="19">
        <v>0</v>
      </c>
      <c r="S35" s="19">
        <v>216</v>
      </c>
      <c r="T35" s="19">
        <v>67</v>
      </c>
      <c r="U35" s="19">
        <v>0</v>
      </c>
      <c r="V35" s="19">
        <v>0</v>
      </c>
      <c r="W35" s="19">
        <v>283</v>
      </c>
    </row>
    <row r="36" spans="2:23" ht="20.100000000000001" customHeight="1" thickBot="1" x14ac:dyDescent="0.25">
      <c r="B36" s="4" t="s">
        <v>221</v>
      </c>
      <c r="C36" s="19">
        <v>17</v>
      </c>
      <c r="D36" s="19">
        <v>0</v>
      </c>
      <c r="E36" s="19">
        <v>0</v>
      </c>
      <c r="F36" s="19">
        <v>17</v>
      </c>
      <c r="G36" s="19">
        <v>2</v>
      </c>
      <c r="H36" s="19">
        <v>0</v>
      </c>
      <c r="I36" s="19">
        <v>0</v>
      </c>
      <c r="J36" s="19">
        <v>2</v>
      </c>
      <c r="K36" s="19">
        <v>15</v>
      </c>
      <c r="L36" s="19">
        <v>0</v>
      </c>
      <c r="M36" s="19">
        <v>0</v>
      </c>
      <c r="N36" s="19">
        <v>15</v>
      </c>
      <c r="O36" s="19">
        <v>0</v>
      </c>
      <c r="P36" s="19">
        <v>0</v>
      </c>
      <c r="Q36" s="19">
        <v>0</v>
      </c>
      <c r="R36" s="19">
        <v>0</v>
      </c>
      <c r="S36" s="19">
        <v>47</v>
      </c>
      <c r="T36" s="19">
        <v>0</v>
      </c>
      <c r="U36" s="19">
        <v>1</v>
      </c>
      <c r="V36" s="19">
        <v>1</v>
      </c>
      <c r="W36" s="19">
        <v>49</v>
      </c>
    </row>
    <row r="37" spans="2:23" ht="20.100000000000001" customHeight="1" thickBot="1" x14ac:dyDescent="0.25">
      <c r="B37" s="4" t="s">
        <v>222</v>
      </c>
      <c r="C37" s="19">
        <v>24</v>
      </c>
      <c r="D37" s="19">
        <v>0</v>
      </c>
      <c r="E37" s="19">
        <v>3</v>
      </c>
      <c r="F37" s="19">
        <v>27</v>
      </c>
      <c r="G37" s="19">
        <v>3</v>
      </c>
      <c r="H37" s="19">
        <v>0</v>
      </c>
      <c r="I37" s="19">
        <v>0</v>
      </c>
      <c r="J37" s="19">
        <v>3</v>
      </c>
      <c r="K37" s="19">
        <v>21</v>
      </c>
      <c r="L37" s="19">
        <v>0</v>
      </c>
      <c r="M37" s="19">
        <v>3</v>
      </c>
      <c r="N37" s="19">
        <v>24</v>
      </c>
      <c r="O37" s="19">
        <v>0</v>
      </c>
      <c r="P37" s="19">
        <v>0</v>
      </c>
      <c r="Q37" s="19">
        <v>0</v>
      </c>
      <c r="R37" s="19">
        <v>0</v>
      </c>
      <c r="S37" s="19">
        <v>138</v>
      </c>
      <c r="T37" s="19">
        <v>14</v>
      </c>
      <c r="U37" s="19">
        <v>0</v>
      </c>
      <c r="V37" s="19">
        <v>0</v>
      </c>
      <c r="W37" s="19">
        <v>152</v>
      </c>
    </row>
    <row r="38" spans="2:23" ht="20.100000000000001" customHeight="1" thickBot="1" x14ac:dyDescent="0.25">
      <c r="B38" s="4" t="s">
        <v>223</v>
      </c>
      <c r="C38" s="19">
        <v>59</v>
      </c>
      <c r="D38" s="19">
        <v>3</v>
      </c>
      <c r="E38" s="19">
        <v>2</v>
      </c>
      <c r="F38" s="19">
        <v>64</v>
      </c>
      <c r="G38" s="19">
        <v>17</v>
      </c>
      <c r="H38" s="19">
        <v>0</v>
      </c>
      <c r="I38" s="19">
        <v>0</v>
      </c>
      <c r="J38" s="19">
        <v>17</v>
      </c>
      <c r="K38" s="19">
        <v>42</v>
      </c>
      <c r="L38" s="19">
        <v>3</v>
      </c>
      <c r="M38" s="19">
        <v>2</v>
      </c>
      <c r="N38" s="19">
        <v>47</v>
      </c>
      <c r="O38" s="19">
        <v>0</v>
      </c>
      <c r="P38" s="19">
        <v>0</v>
      </c>
      <c r="Q38" s="19">
        <v>0</v>
      </c>
      <c r="R38" s="19">
        <v>0</v>
      </c>
      <c r="S38" s="19">
        <v>191</v>
      </c>
      <c r="T38" s="19">
        <v>27</v>
      </c>
      <c r="U38" s="19">
        <v>17</v>
      </c>
      <c r="V38" s="19">
        <v>2</v>
      </c>
      <c r="W38" s="19">
        <v>237</v>
      </c>
    </row>
    <row r="39" spans="2:23" ht="20.100000000000001" customHeight="1" thickBot="1" x14ac:dyDescent="0.25">
      <c r="B39" s="4" t="s">
        <v>224</v>
      </c>
      <c r="C39" s="19">
        <v>15</v>
      </c>
      <c r="D39" s="19">
        <v>4</v>
      </c>
      <c r="E39" s="19">
        <v>1</v>
      </c>
      <c r="F39" s="19">
        <v>20</v>
      </c>
      <c r="G39" s="19">
        <v>3</v>
      </c>
      <c r="H39" s="19">
        <v>0</v>
      </c>
      <c r="I39" s="19">
        <v>0</v>
      </c>
      <c r="J39" s="19">
        <v>3</v>
      </c>
      <c r="K39" s="19">
        <v>12</v>
      </c>
      <c r="L39" s="19">
        <v>4</v>
      </c>
      <c r="M39" s="19">
        <v>1</v>
      </c>
      <c r="N39" s="19">
        <v>17</v>
      </c>
      <c r="O39" s="19">
        <v>0</v>
      </c>
      <c r="P39" s="19">
        <v>0</v>
      </c>
      <c r="Q39" s="19">
        <v>0</v>
      </c>
      <c r="R39" s="19">
        <v>0</v>
      </c>
      <c r="S39" s="19">
        <v>52</v>
      </c>
      <c r="T39" s="19">
        <v>20</v>
      </c>
      <c r="U39" s="19">
        <v>11</v>
      </c>
      <c r="V39" s="19">
        <v>6</v>
      </c>
      <c r="W39" s="19">
        <v>89</v>
      </c>
    </row>
    <row r="40" spans="2:23" ht="20.100000000000001" customHeight="1" thickBot="1" x14ac:dyDescent="0.25">
      <c r="B40" s="4" t="s">
        <v>225</v>
      </c>
      <c r="C40" s="19">
        <v>24</v>
      </c>
      <c r="D40" s="19">
        <v>0</v>
      </c>
      <c r="E40" s="19">
        <v>0</v>
      </c>
      <c r="F40" s="19">
        <v>24</v>
      </c>
      <c r="G40" s="19">
        <v>24</v>
      </c>
      <c r="H40" s="19">
        <v>0</v>
      </c>
      <c r="I40" s="19">
        <v>0</v>
      </c>
      <c r="J40" s="19">
        <v>24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68</v>
      </c>
      <c r="T40" s="19">
        <v>10</v>
      </c>
      <c r="U40" s="19">
        <v>4</v>
      </c>
      <c r="V40" s="19">
        <v>0</v>
      </c>
      <c r="W40" s="19">
        <v>82</v>
      </c>
    </row>
    <row r="41" spans="2:23" ht="20.100000000000001" customHeight="1" thickBot="1" x14ac:dyDescent="0.25">
      <c r="B41" s="4" t="s">
        <v>226</v>
      </c>
      <c r="C41" s="19">
        <v>147</v>
      </c>
      <c r="D41" s="19">
        <v>0</v>
      </c>
      <c r="E41" s="19">
        <v>1</v>
      </c>
      <c r="F41" s="19">
        <v>148</v>
      </c>
      <c r="G41" s="19">
        <v>99</v>
      </c>
      <c r="H41" s="19">
        <v>0</v>
      </c>
      <c r="I41" s="19">
        <v>0</v>
      </c>
      <c r="J41" s="19">
        <v>99</v>
      </c>
      <c r="K41" s="19">
        <v>48</v>
      </c>
      <c r="L41" s="19">
        <v>0</v>
      </c>
      <c r="M41" s="19">
        <v>1</v>
      </c>
      <c r="N41" s="19">
        <v>49</v>
      </c>
      <c r="O41" s="19">
        <v>0</v>
      </c>
      <c r="P41" s="19">
        <v>0</v>
      </c>
      <c r="Q41" s="19">
        <v>0</v>
      </c>
      <c r="R41" s="19">
        <v>0</v>
      </c>
      <c r="S41" s="19">
        <v>111</v>
      </c>
      <c r="T41" s="19">
        <v>10</v>
      </c>
      <c r="U41" s="19">
        <v>24</v>
      </c>
      <c r="V41" s="19">
        <v>11</v>
      </c>
      <c r="W41" s="19">
        <v>156</v>
      </c>
    </row>
    <row r="42" spans="2:23" ht="20.100000000000001" customHeight="1" thickBot="1" x14ac:dyDescent="0.25">
      <c r="B42" s="4" t="s">
        <v>227</v>
      </c>
      <c r="C42" s="19">
        <v>436</v>
      </c>
      <c r="D42" s="19">
        <v>57</v>
      </c>
      <c r="E42" s="19">
        <v>47</v>
      </c>
      <c r="F42" s="19">
        <v>540</v>
      </c>
      <c r="G42" s="19">
        <v>197</v>
      </c>
      <c r="H42" s="19">
        <v>11</v>
      </c>
      <c r="I42" s="19">
        <v>9</v>
      </c>
      <c r="J42" s="19">
        <v>217</v>
      </c>
      <c r="K42" s="19">
        <v>239</v>
      </c>
      <c r="L42" s="19">
        <v>46</v>
      </c>
      <c r="M42" s="19">
        <v>38</v>
      </c>
      <c r="N42" s="19">
        <v>323</v>
      </c>
      <c r="O42" s="19">
        <v>0</v>
      </c>
      <c r="P42" s="19">
        <v>0</v>
      </c>
      <c r="Q42" s="19">
        <v>0</v>
      </c>
      <c r="R42" s="19">
        <v>0</v>
      </c>
      <c r="S42" s="19">
        <v>2121</v>
      </c>
      <c r="T42" s="19">
        <v>572</v>
      </c>
      <c r="U42" s="19">
        <v>452</v>
      </c>
      <c r="V42" s="19">
        <v>283</v>
      </c>
      <c r="W42" s="19">
        <v>3428</v>
      </c>
    </row>
    <row r="43" spans="2:23" ht="20.100000000000001" customHeight="1" thickBot="1" x14ac:dyDescent="0.25">
      <c r="B43" s="4" t="s">
        <v>228</v>
      </c>
      <c r="C43" s="19">
        <v>79</v>
      </c>
      <c r="D43" s="19">
        <v>3</v>
      </c>
      <c r="E43" s="19">
        <v>10</v>
      </c>
      <c r="F43" s="19">
        <v>92</v>
      </c>
      <c r="G43" s="19">
        <v>29</v>
      </c>
      <c r="H43" s="19">
        <v>2</v>
      </c>
      <c r="I43" s="19">
        <v>3</v>
      </c>
      <c r="J43" s="19">
        <v>34</v>
      </c>
      <c r="K43" s="19">
        <v>50</v>
      </c>
      <c r="L43" s="19">
        <v>1</v>
      </c>
      <c r="M43" s="19">
        <v>7</v>
      </c>
      <c r="N43" s="19">
        <v>58</v>
      </c>
      <c r="O43" s="19">
        <v>0</v>
      </c>
      <c r="P43" s="19">
        <v>0</v>
      </c>
      <c r="Q43" s="19">
        <v>0</v>
      </c>
      <c r="R43" s="19">
        <v>0</v>
      </c>
      <c r="S43" s="19">
        <v>234</v>
      </c>
      <c r="T43" s="19">
        <v>90</v>
      </c>
      <c r="U43" s="19">
        <v>72</v>
      </c>
      <c r="V43" s="19">
        <v>27</v>
      </c>
      <c r="W43" s="19">
        <v>423</v>
      </c>
    </row>
    <row r="44" spans="2:23" ht="20.100000000000001" customHeight="1" thickBot="1" x14ac:dyDescent="0.25">
      <c r="B44" s="4" t="s">
        <v>229</v>
      </c>
      <c r="C44" s="19">
        <v>92</v>
      </c>
      <c r="D44" s="19">
        <v>0</v>
      </c>
      <c r="E44" s="19">
        <v>4</v>
      </c>
      <c r="F44" s="19">
        <v>96</v>
      </c>
      <c r="G44" s="19">
        <v>15</v>
      </c>
      <c r="H44" s="19">
        <v>0</v>
      </c>
      <c r="I44" s="19">
        <v>4</v>
      </c>
      <c r="J44" s="19">
        <v>19</v>
      </c>
      <c r="K44" s="19">
        <v>77</v>
      </c>
      <c r="L44" s="19">
        <v>0</v>
      </c>
      <c r="M44" s="19">
        <v>0</v>
      </c>
      <c r="N44" s="19">
        <v>77</v>
      </c>
      <c r="O44" s="19">
        <v>0</v>
      </c>
      <c r="P44" s="19">
        <v>0</v>
      </c>
      <c r="Q44" s="19">
        <v>0</v>
      </c>
      <c r="R44" s="19">
        <v>0</v>
      </c>
      <c r="S44" s="19">
        <v>169</v>
      </c>
      <c r="T44" s="19">
        <v>50</v>
      </c>
      <c r="U44" s="19">
        <v>44</v>
      </c>
      <c r="V44" s="19">
        <v>34</v>
      </c>
      <c r="W44" s="19">
        <v>297</v>
      </c>
    </row>
    <row r="45" spans="2:23" ht="20.100000000000001" customHeight="1" thickBot="1" x14ac:dyDescent="0.25">
      <c r="B45" s="4" t="s">
        <v>230</v>
      </c>
      <c r="C45" s="19">
        <v>52</v>
      </c>
      <c r="D45" s="19">
        <v>1</v>
      </c>
      <c r="E45" s="19">
        <v>0</v>
      </c>
      <c r="F45" s="19">
        <v>53</v>
      </c>
      <c r="G45" s="19">
        <v>32</v>
      </c>
      <c r="H45" s="19">
        <v>0</v>
      </c>
      <c r="I45" s="19">
        <v>0</v>
      </c>
      <c r="J45" s="19">
        <v>32</v>
      </c>
      <c r="K45" s="19">
        <v>20</v>
      </c>
      <c r="L45" s="19">
        <v>1</v>
      </c>
      <c r="M45" s="19">
        <v>0</v>
      </c>
      <c r="N45" s="19">
        <v>21</v>
      </c>
      <c r="O45" s="19">
        <v>0</v>
      </c>
      <c r="P45" s="19">
        <v>0</v>
      </c>
      <c r="Q45" s="19">
        <v>0</v>
      </c>
      <c r="R45" s="19">
        <v>0</v>
      </c>
      <c r="S45" s="19">
        <v>292</v>
      </c>
      <c r="T45" s="19">
        <v>144</v>
      </c>
      <c r="U45" s="19">
        <v>74</v>
      </c>
      <c r="V45" s="19">
        <v>25</v>
      </c>
      <c r="W45" s="19">
        <v>535</v>
      </c>
    </row>
    <row r="46" spans="2:23" ht="20.100000000000001" customHeight="1" thickBot="1" x14ac:dyDescent="0.25">
      <c r="B46" s="4" t="s">
        <v>231</v>
      </c>
      <c r="C46" s="19">
        <v>400</v>
      </c>
      <c r="D46" s="19">
        <v>26</v>
      </c>
      <c r="E46" s="19">
        <v>27</v>
      </c>
      <c r="F46" s="19">
        <v>453</v>
      </c>
      <c r="G46" s="19">
        <v>175</v>
      </c>
      <c r="H46" s="19">
        <v>0</v>
      </c>
      <c r="I46" s="19">
        <v>0</v>
      </c>
      <c r="J46" s="19">
        <v>175</v>
      </c>
      <c r="K46" s="19">
        <v>225</v>
      </c>
      <c r="L46" s="19">
        <v>26</v>
      </c>
      <c r="M46" s="19">
        <v>27</v>
      </c>
      <c r="N46" s="19">
        <v>278</v>
      </c>
      <c r="O46" s="19">
        <v>0</v>
      </c>
      <c r="P46" s="19">
        <v>0</v>
      </c>
      <c r="Q46" s="19">
        <v>0</v>
      </c>
      <c r="R46" s="19">
        <v>0</v>
      </c>
      <c r="S46" s="19">
        <v>794</v>
      </c>
      <c r="T46" s="19">
        <v>176</v>
      </c>
      <c r="U46" s="19">
        <v>59</v>
      </c>
      <c r="V46" s="19">
        <v>104</v>
      </c>
      <c r="W46" s="19">
        <v>1133</v>
      </c>
    </row>
    <row r="47" spans="2:23" ht="20.100000000000001" customHeight="1" thickBot="1" x14ac:dyDescent="0.25">
      <c r="B47" s="4" t="s">
        <v>232</v>
      </c>
      <c r="C47" s="19">
        <v>61</v>
      </c>
      <c r="D47" s="19">
        <v>0</v>
      </c>
      <c r="E47" s="19">
        <v>4</v>
      </c>
      <c r="F47" s="19">
        <v>65</v>
      </c>
      <c r="G47" s="19">
        <v>38</v>
      </c>
      <c r="H47" s="19">
        <v>0</v>
      </c>
      <c r="I47" s="19">
        <v>0</v>
      </c>
      <c r="J47" s="19">
        <v>38</v>
      </c>
      <c r="K47" s="19">
        <v>23</v>
      </c>
      <c r="L47" s="19">
        <v>0</v>
      </c>
      <c r="M47" s="19">
        <v>4</v>
      </c>
      <c r="N47" s="19">
        <v>27</v>
      </c>
      <c r="O47" s="19">
        <v>0</v>
      </c>
      <c r="P47" s="19">
        <v>0</v>
      </c>
      <c r="Q47" s="19">
        <v>0</v>
      </c>
      <c r="R47" s="19">
        <v>0</v>
      </c>
      <c r="S47" s="19">
        <v>264</v>
      </c>
      <c r="T47" s="19">
        <v>60</v>
      </c>
      <c r="U47" s="19">
        <v>17</v>
      </c>
      <c r="V47" s="19">
        <v>47</v>
      </c>
      <c r="W47" s="19">
        <v>388</v>
      </c>
    </row>
    <row r="48" spans="2:23" ht="20.100000000000001" customHeight="1" thickBot="1" x14ac:dyDescent="0.25">
      <c r="B48" s="4" t="s">
        <v>233</v>
      </c>
      <c r="C48" s="19">
        <v>730</v>
      </c>
      <c r="D48" s="19">
        <v>62</v>
      </c>
      <c r="E48" s="19">
        <v>60</v>
      </c>
      <c r="F48" s="19">
        <v>852</v>
      </c>
      <c r="G48" s="19">
        <v>227</v>
      </c>
      <c r="H48" s="19">
        <v>2</v>
      </c>
      <c r="I48" s="19">
        <v>3</v>
      </c>
      <c r="J48" s="19">
        <v>232</v>
      </c>
      <c r="K48" s="19">
        <v>503</v>
      </c>
      <c r="L48" s="19">
        <v>60</v>
      </c>
      <c r="M48" s="19">
        <v>57</v>
      </c>
      <c r="N48" s="19">
        <v>620</v>
      </c>
      <c r="O48" s="19">
        <v>0</v>
      </c>
      <c r="P48" s="19">
        <v>0</v>
      </c>
      <c r="Q48" s="19">
        <v>0</v>
      </c>
      <c r="R48" s="19">
        <v>0</v>
      </c>
      <c r="S48" s="19">
        <v>1090</v>
      </c>
      <c r="T48" s="19">
        <v>185</v>
      </c>
      <c r="U48" s="19">
        <v>136</v>
      </c>
      <c r="V48" s="19">
        <v>102</v>
      </c>
      <c r="W48" s="19">
        <v>1513</v>
      </c>
    </row>
    <row r="49" spans="2:23" ht="20.100000000000001" customHeight="1" thickBot="1" x14ac:dyDescent="0.25">
      <c r="B49" s="4" t="s">
        <v>234</v>
      </c>
      <c r="C49" s="19">
        <v>70</v>
      </c>
      <c r="D49" s="19">
        <v>8</v>
      </c>
      <c r="E49" s="19">
        <v>3</v>
      </c>
      <c r="F49" s="19">
        <v>81</v>
      </c>
      <c r="G49" s="19">
        <v>10</v>
      </c>
      <c r="H49" s="19">
        <v>0</v>
      </c>
      <c r="I49" s="19">
        <v>1</v>
      </c>
      <c r="J49" s="19">
        <v>11</v>
      </c>
      <c r="K49" s="19">
        <v>60</v>
      </c>
      <c r="L49" s="19">
        <v>8</v>
      </c>
      <c r="M49" s="19">
        <v>2</v>
      </c>
      <c r="N49" s="19">
        <v>70</v>
      </c>
      <c r="O49" s="19">
        <v>0</v>
      </c>
      <c r="P49" s="19">
        <v>0</v>
      </c>
      <c r="Q49" s="19">
        <v>0</v>
      </c>
      <c r="R49" s="19">
        <v>0</v>
      </c>
      <c r="S49" s="19">
        <v>142</v>
      </c>
      <c r="T49" s="19">
        <v>13</v>
      </c>
      <c r="U49" s="19">
        <v>10</v>
      </c>
      <c r="V49" s="19">
        <v>6</v>
      </c>
      <c r="W49" s="19">
        <v>171</v>
      </c>
    </row>
    <row r="50" spans="2:23" ht="20.100000000000001" customHeight="1" thickBot="1" x14ac:dyDescent="0.25">
      <c r="B50" s="4" t="s">
        <v>235</v>
      </c>
      <c r="C50" s="19">
        <v>33</v>
      </c>
      <c r="D50" s="19">
        <v>0</v>
      </c>
      <c r="E50" s="19">
        <v>2</v>
      </c>
      <c r="F50" s="19">
        <v>35</v>
      </c>
      <c r="G50" s="19">
        <v>31</v>
      </c>
      <c r="H50" s="19">
        <v>0</v>
      </c>
      <c r="I50" s="19">
        <v>2</v>
      </c>
      <c r="J50" s="19">
        <v>33</v>
      </c>
      <c r="K50" s="19">
        <v>2</v>
      </c>
      <c r="L50" s="19">
        <v>0</v>
      </c>
      <c r="M50" s="19">
        <v>0</v>
      </c>
      <c r="N50" s="19">
        <v>2</v>
      </c>
      <c r="O50" s="19">
        <v>0</v>
      </c>
      <c r="P50" s="19">
        <v>0</v>
      </c>
      <c r="Q50" s="19">
        <v>0</v>
      </c>
      <c r="R50" s="19">
        <v>0</v>
      </c>
      <c r="S50" s="19">
        <v>108</v>
      </c>
      <c r="T50" s="19">
        <v>35</v>
      </c>
      <c r="U50" s="19">
        <v>28</v>
      </c>
      <c r="V50" s="19">
        <v>26</v>
      </c>
      <c r="W50" s="19">
        <v>197</v>
      </c>
    </row>
    <row r="51" spans="2:23" ht="20.100000000000001" customHeight="1" thickBot="1" x14ac:dyDescent="0.25">
      <c r="B51" s="4" t="s">
        <v>236</v>
      </c>
      <c r="C51" s="19">
        <v>130</v>
      </c>
      <c r="D51" s="19">
        <v>0</v>
      </c>
      <c r="E51" s="19">
        <v>2</v>
      </c>
      <c r="F51" s="19">
        <v>132</v>
      </c>
      <c r="G51" s="19">
        <v>56</v>
      </c>
      <c r="H51" s="19">
        <v>0</v>
      </c>
      <c r="I51" s="19">
        <v>1</v>
      </c>
      <c r="J51" s="19">
        <v>57</v>
      </c>
      <c r="K51" s="19">
        <v>74</v>
      </c>
      <c r="L51" s="19">
        <v>0</v>
      </c>
      <c r="M51" s="19">
        <v>1</v>
      </c>
      <c r="N51" s="19">
        <v>75</v>
      </c>
      <c r="O51" s="19">
        <v>0</v>
      </c>
      <c r="P51" s="19">
        <v>0</v>
      </c>
      <c r="Q51" s="19">
        <v>0</v>
      </c>
      <c r="R51" s="19">
        <v>0</v>
      </c>
      <c r="S51" s="19">
        <v>177</v>
      </c>
      <c r="T51" s="19">
        <v>21</v>
      </c>
      <c r="U51" s="19">
        <v>13</v>
      </c>
      <c r="V51" s="19">
        <v>11</v>
      </c>
      <c r="W51" s="19">
        <v>222</v>
      </c>
    </row>
    <row r="52" spans="2:23" ht="20.100000000000001" customHeight="1" thickBot="1" x14ac:dyDescent="0.25">
      <c r="B52" s="4" t="s">
        <v>237</v>
      </c>
      <c r="C52" s="19">
        <v>27</v>
      </c>
      <c r="D52" s="19">
        <v>1</v>
      </c>
      <c r="E52" s="19">
        <v>1</v>
      </c>
      <c r="F52" s="19">
        <v>29</v>
      </c>
      <c r="G52" s="19">
        <v>9</v>
      </c>
      <c r="H52" s="19">
        <v>0</v>
      </c>
      <c r="I52" s="19">
        <v>0</v>
      </c>
      <c r="J52" s="19">
        <v>9</v>
      </c>
      <c r="K52" s="19">
        <v>18</v>
      </c>
      <c r="L52" s="19">
        <v>1</v>
      </c>
      <c r="M52" s="19">
        <v>1</v>
      </c>
      <c r="N52" s="19">
        <v>20</v>
      </c>
      <c r="O52" s="19">
        <v>0</v>
      </c>
      <c r="P52" s="19">
        <v>0</v>
      </c>
      <c r="Q52" s="19">
        <v>0</v>
      </c>
      <c r="R52" s="19">
        <v>0</v>
      </c>
      <c r="S52" s="19">
        <v>82</v>
      </c>
      <c r="T52" s="19">
        <v>11</v>
      </c>
      <c r="U52" s="19">
        <v>5</v>
      </c>
      <c r="V52" s="19">
        <v>8</v>
      </c>
      <c r="W52" s="19">
        <v>106</v>
      </c>
    </row>
    <row r="53" spans="2:23" ht="20.100000000000001" customHeight="1" thickBot="1" x14ac:dyDescent="0.25">
      <c r="B53" s="4" t="s">
        <v>238</v>
      </c>
      <c r="C53" s="19">
        <v>53</v>
      </c>
      <c r="D53" s="19">
        <v>3</v>
      </c>
      <c r="E53" s="19">
        <v>2</v>
      </c>
      <c r="F53" s="19">
        <v>58</v>
      </c>
      <c r="G53" s="19">
        <v>18</v>
      </c>
      <c r="H53" s="19">
        <v>1</v>
      </c>
      <c r="I53" s="19">
        <v>0</v>
      </c>
      <c r="J53" s="19">
        <v>19</v>
      </c>
      <c r="K53" s="19">
        <v>35</v>
      </c>
      <c r="L53" s="19">
        <v>2</v>
      </c>
      <c r="M53" s="19">
        <v>2</v>
      </c>
      <c r="N53" s="19">
        <v>39</v>
      </c>
      <c r="O53" s="19">
        <v>0</v>
      </c>
      <c r="P53" s="19">
        <v>0</v>
      </c>
      <c r="Q53" s="19">
        <v>0</v>
      </c>
      <c r="R53" s="19">
        <v>0</v>
      </c>
      <c r="S53" s="19">
        <v>67</v>
      </c>
      <c r="T53" s="19">
        <v>5</v>
      </c>
      <c r="U53" s="19">
        <v>2</v>
      </c>
      <c r="V53" s="19">
        <v>1</v>
      </c>
      <c r="W53" s="19">
        <v>75</v>
      </c>
    </row>
    <row r="54" spans="2:23" ht="20.100000000000001" customHeight="1" thickBot="1" x14ac:dyDescent="0.25">
      <c r="B54" s="4" t="s">
        <v>239</v>
      </c>
      <c r="C54" s="19">
        <v>95</v>
      </c>
      <c r="D54" s="19">
        <v>12</v>
      </c>
      <c r="E54" s="19">
        <v>4</v>
      </c>
      <c r="F54" s="19">
        <v>111</v>
      </c>
      <c r="G54" s="19">
        <v>33</v>
      </c>
      <c r="H54" s="19">
        <v>3</v>
      </c>
      <c r="I54" s="19">
        <v>0</v>
      </c>
      <c r="J54" s="19">
        <v>36</v>
      </c>
      <c r="K54" s="19">
        <v>62</v>
      </c>
      <c r="L54" s="19">
        <v>9</v>
      </c>
      <c r="M54" s="19">
        <v>4</v>
      </c>
      <c r="N54" s="19">
        <v>75</v>
      </c>
      <c r="O54" s="19">
        <v>0</v>
      </c>
      <c r="P54" s="19">
        <v>0</v>
      </c>
      <c r="Q54" s="19">
        <v>0</v>
      </c>
      <c r="R54" s="19">
        <v>0</v>
      </c>
      <c r="S54" s="19">
        <v>183</v>
      </c>
      <c r="T54" s="19">
        <v>39</v>
      </c>
      <c r="U54" s="19">
        <v>16</v>
      </c>
      <c r="V54" s="19">
        <v>7</v>
      </c>
      <c r="W54" s="19">
        <v>245</v>
      </c>
    </row>
    <row r="55" spans="2:23" ht="20.100000000000001" customHeight="1" thickBot="1" x14ac:dyDescent="0.25">
      <c r="B55" s="4" t="s">
        <v>240</v>
      </c>
      <c r="C55" s="19">
        <v>529</v>
      </c>
      <c r="D55" s="19">
        <v>61</v>
      </c>
      <c r="E55" s="19">
        <v>80</v>
      </c>
      <c r="F55" s="19">
        <v>670</v>
      </c>
      <c r="G55" s="19">
        <v>121</v>
      </c>
      <c r="H55" s="19">
        <v>3</v>
      </c>
      <c r="I55" s="19">
        <v>15</v>
      </c>
      <c r="J55" s="19">
        <v>139</v>
      </c>
      <c r="K55" s="19">
        <v>408</v>
      </c>
      <c r="L55" s="19">
        <v>58</v>
      </c>
      <c r="M55" s="19">
        <v>65</v>
      </c>
      <c r="N55" s="19">
        <v>531</v>
      </c>
      <c r="O55" s="19">
        <v>0</v>
      </c>
      <c r="P55" s="19">
        <v>0</v>
      </c>
      <c r="Q55" s="19">
        <v>0</v>
      </c>
      <c r="R55" s="19">
        <v>0</v>
      </c>
      <c r="S55" s="19">
        <v>2005</v>
      </c>
      <c r="T55" s="19">
        <v>414</v>
      </c>
      <c r="U55" s="19">
        <v>221</v>
      </c>
      <c r="V55" s="19">
        <v>246</v>
      </c>
      <c r="W55" s="19">
        <v>2886</v>
      </c>
    </row>
    <row r="56" spans="2:23" ht="20.100000000000001" customHeight="1" thickBot="1" x14ac:dyDescent="0.25">
      <c r="B56" s="4" t="s">
        <v>241</v>
      </c>
      <c r="C56" s="19">
        <v>285</v>
      </c>
      <c r="D56" s="19">
        <v>6</v>
      </c>
      <c r="E56" s="19">
        <v>5</v>
      </c>
      <c r="F56" s="19">
        <v>296</v>
      </c>
      <c r="G56" s="19">
        <v>207</v>
      </c>
      <c r="H56" s="19">
        <v>0</v>
      </c>
      <c r="I56" s="19">
        <v>3</v>
      </c>
      <c r="J56" s="19">
        <v>210</v>
      </c>
      <c r="K56" s="19">
        <v>78</v>
      </c>
      <c r="L56" s="19">
        <v>6</v>
      </c>
      <c r="M56" s="19">
        <v>2</v>
      </c>
      <c r="N56" s="19">
        <v>86</v>
      </c>
      <c r="O56" s="19">
        <v>0</v>
      </c>
      <c r="P56" s="19">
        <v>0</v>
      </c>
      <c r="Q56" s="19">
        <v>0</v>
      </c>
      <c r="R56" s="19">
        <v>0</v>
      </c>
      <c r="S56" s="19">
        <v>666</v>
      </c>
      <c r="T56" s="19">
        <v>73</v>
      </c>
      <c r="U56" s="19">
        <v>57</v>
      </c>
      <c r="V56" s="19">
        <v>54</v>
      </c>
      <c r="W56" s="19">
        <v>850</v>
      </c>
    </row>
    <row r="57" spans="2:23" ht="20.100000000000001" customHeight="1" thickBot="1" x14ac:dyDescent="0.25">
      <c r="B57" s="4" t="s">
        <v>242</v>
      </c>
      <c r="C57" s="19">
        <v>56</v>
      </c>
      <c r="D57" s="19">
        <v>9</v>
      </c>
      <c r="E57" s="19">
        <v>1</v>
      </c>
      <c r="F57" s="19">
        <v>66</v>
      </c>
      <c r="G57" s="19">
        <v>16</v>
      </c>
      <c r="H57" s="19">
        <v>4</v>
      </c>
      <c r="I57" s="19">
        <v>1</v>
      </c>
      <c r="J57" s="19">
        <v>21</v>
      </c>
      <c r="K57" s="19">
        <v>40</v>
      </c>
      <c r="L57" s="19">
        <v>5</v>
      </c>
      <c r="M57" s="19">
        <v>0</v>
      </c>
      <c r="N57" s="19">
        <v>45</v>
      </c>
      <c r="O57" s="19">
        <v>0</v>
      </c>
      <c r="P57" s="19">
        <v>0</v>
      </c>
      <c r="Q57" s="19">
        <v>0</v>
      </c>
      <c r="R57" s="19">
        <v>0</v>
      </c>
      <c r="S57" s="19">
        <v>168</v>
      </c>
      <c r="T57" s="19">
        <v>15</v>
      </c>
      <c r="U57" s="19">
        <v>13</v>
      </c>
      <c r="V57" s="19">
        <v>20</v>
      </c>
      <c r="W57" s="19">
        <v>216</v>
      </c>
    </row>
    <row r="58" spans="2:23" ht="20.100000000000001" customHeight="1" thickBot="1" x14ac:dyDescent="0.25">
      <c r="B58" s="4" t="s">
        <v>243</v>
      </c>
      <c r="C58" s="19">
        <v>13</v>
      </c>
      <c r="D58" s="19">
        <v>0</v>
      </c>
      <c r="E58" s="19">
        <v>1</v>
      </c>
      <c r="F58" s="19">
        <v>14</v>
      </c>
      <c r="G58" s="19">
        <v>11</v>
      </c>
      <c r="H58" s="19">
        <v>0</v>
      </c>
      <c r="I58" s="19">
        <v>1</v>
      </c>
      <c r="J58" s="19">
        <v>12</v>
      </c>
      <c r="K58" s="19">
        <v>2</v>
      </c>
      <c r="L58" s="19">
        <v>0</v>
      </c>
      <c r="M58" s="19">
        <v>0</v>
      </c>
      <c r="N58" s="19">
        <v>2</v>
      </c>
      <c r="O58" s="19">
        <v>0</v>
      </c>
      <c r="P58" s="19">
        <v>0</v>
      </c>
      <c r="Q58" s="19">
        <v>0</v>
      </c>
      <c r="R58" s="19">
        <v>0</v>
      </c>
      <c r="S58" s="19">
        <v>173</v>
      </c>
      <c r="T58" s="19">
        <v>11</v>
      </c>
      <c r="U58" s="19">
        <v>18</v>
      </c>
      <c r="V58" s="19">
        <v>3</v>
      </c>
      <c r="W58" s="19">
        <v>205</v>
      </c>
    </row>
    <row r="59" spans="2:23" ht="20.100000000000001" customHeight="1" thickBot="1" x14ac:dyDescent="0.25">
      <c r="B59" s="4" t="s">
        <v>269</v>
      </c>
      <c r="C59" s="19">
        <v>66</v>
      </c>
      <c r="D59" s="19">
        <v>0</v>
      </c>
      <c r="E59" s="19">
        <v>0</v>
      </c>
      <c r="F59" s="19">
        <v>66</v>
      </c>
      <c r="G59" s="19">
        <v>23</v>
      </c>
      <c r="H59" s="19">
        <v>0</v>
      </c>
      <c r="I59" s="19">
        <v>0</v>
      </c>
      <c r="J59" s="19">
        <v>23</v>
      </c>
      <c r="K59" s="19">
        <v>43</v>
      </c>
      <c r="L59" s="19">
        <v>0</v>
      </c>
      <c r="M59" s="19">
        <v>0</v>
      </c>
      <c r="N59" s="19">
        <v>43</v>
      </c>
      <c r="O59" s="19">
        <v>0</v>
      </c>
      <c r="P59" s="19">
        <v>0</v>
      </c>
      <c r="Q59" s="19">
        <v>0</v>
      </c>
      <c r="R59" s="19">
        <v>0</v>
      </c>
      <c r="S59" s="19">
        <v>361</v>
      </c>
      <c r="T59" s="19">
        <v>41</v>
      </c>
      <c r="U59" s="19">
        <v>24</v>
      </c>
      <c r="V59" s="19">
        <v>21</v>
      </c>
      <c r="W59" s="19">
        <v>447</v>
      </c>
    </row>
    <row r="60" spans="2:23" ht="20.100000000000001" customHeight="1" thickBot="1" x14ac:dyDescent="0.25">
      <c r="B60" s="4" t="s">
        <v>245</v>
      </c>
      <c r="C60" s="19">
        <v>340</v>
      </c>
      <c r="D60" s="19">
        <v>5</v>
      </c>
      <c r="E60" s="19">
        <v>18</v>
      </c>
      <c r="F60" s="19">
        <v>363</v>
      </c>
      <c r="G60" s="19">
        <v>244</v>
      </c>
      <c r="H60" s="19">
        <v>0</v>
      </c>
      <c r="I60" s="19">
        <v>1</v>
      </c>
      <c r="J60" s="19">
        <v>245</v>
      </c>
      <c r="K60" s="19">
        <v>96</v>
      </c>
      <c r="L60" s="19">
        <v>5</v>
      </c>
      <c r="M60" s="19">
        <v>17</v>
      </c>
      <c r="N60" s="19">
        <v>118</v>
      </c>
      <c r="O60" s="19">
        <v>0</v>
      </c>
      <c r="P60" s="19">
        <v>0</v>
      </c>
      <c r="Q60" s="19">
        <v>0</v>
      </c>
      <c r="R60" s="19">
        <v>0</v>
      </c>
      <c r="S60" s="19">
        <v>270</v>
      </c>
      <c r="T60" s="19">
        <v>48</v>
      </c>
      <c r="U60" s="19">
        <v>11</v>
      </c>
      <c r="V60" s="19">
        <v>8</v>
      </c>
      <c r="W60" s="19">
        <v>337</v>
      </c>
    </row>
    <row r="61" spans="2:23" ht="20.100000000000001" customHeight="1" thickBot="1" x14ac:dyDescent="0.25">
      <c r="B61" s="4" t="s">
        <v>246</v>
      </c>
      <c r="C61" s="19">
        <v>23</v>
      </c>
      <c r="D61" s="19">
        <v>0</v>
      </c>
      <c r="E61" s="19">
        <v>0</v>
      </c>
      <c r="F61" s="19">
        <v>23</v>
      </c>
      <c r="G61" s="19">
        <v>19</v>
      </c>
      <c r="H61" s="19">
        <v>0</v>
      </c>
      <c r="I61" s="19">
        <v>0</v>
      </c>
      <c r="J61" s="19">
        <v>19</v>
      </c>
      <c r="K61" s="19">
        <v>4</v>
      </c>
      <c r="L61" s="19">
        <v>0</v>
      </c>
      <c r="M61" s="19">
        <v>0</v>
      </c>
      <c r="N61" s="19">
        <v>4</v>
      </c>
      <c r="O61" s="19">
        <v>0</v>
      </c>
      <c r="P61" s="19">
        <v>0</v>
      </c>
      <c r="Q61" s="19">
        <v>0</v>
      </c>
      <c r="R61" s="19">
        <v>0</v>
      </c>
      <c r="S61" s="19">
        <v>113</v>
      </c>
      <c r="T61" s="19">
        <v>9</v>
      </c>
      <c r="U61" s="19">
        <v>8</v>
      </c>
      <c r="V61" s="19">
        <v>0</v>
      </c>
      <c r="W61" s="19">
        <v>130</v>
      </c>
    </row>
    <row r="62" spans="2:23" ht="20.100000000000001" customHeight="1" thickBot="1" x14ac:dyDescent="0.25">
      <c r="B62" s="7" t="s">
        <v>22</v>
      </c>
      <c r="C62" s="9">
        <f>SUM(C12:C61)</f>
        <v>7337</v>
      </c>
      <c r="D62" s="9">
        <f t="shared" ref="D62:W62" si="0">SUM(D12:D61)</f>
        <v>411</v>
      </c>
      <c r="E62" s="9">
        <f t="shared" si="0"/>
        <v>566</v>
      </c>
      <c r="F62" s="9">
        <f t="shared" si="0"/>
        <v>8314</v>
      </c>
      <c r="G62" s="9">
        <f t="shared" si="0"/>
        <v>3530</v>
      </c>
      <c r="H62" s="9">
        <f t="shared" si="0"/>
        <v>49</v>
      </c>
      <c r="I62" s="9">
        <f t="shared" si="0"/>
        <v>98</v>
      </c>
      <c r="J62" s="9">
        <f t="shared" si="0"/>
        <v>3677</v>
      </c>
      <c r="K62" s="9">
        <f t="shared" si="0"/>
        <v>3807</v>
      </c>
      <c r="L62" s="9">
        <f t="shared" si="0"/>
        <v>361</v>
      </c>
      <c r="M62" s="9">
        <f t="shared" si="0"/>
        <v>468</v>
      </c>
      <c r="N62" s="9">
        <f t="shared" si="0"/>
        <v>4636</v>
      </c>
      <c r="O62" s="9">
        <f t="shared" si="0"/>
        <v>0</v>
      </c>
      <c r="P62" s="9">
        <f t="shared" si="0"/>
        <v>1</v>
      </c>
      <c r="Q62" s="9">
        <f t="shared" si="0"/>
        <v>0</v>
      </c>
      <c r="R62" s="9">
        <f t="shared" si="0"/>
        <v>1</v>
      </c>
      <c r="S62" s="9">
        <f t="shared" si="0"/>
        <v>15781</v>
      </c>
      <c r="T62" s="9">
        <f t="shared" si="0"/>
        <v>3060</v>
      </c>
      <c r="U62" s="9">
        <f t="shared" si="0"/>
        <v>2092</v>
      </c>
      <c r="V62" s="9">
        <f t="shared" si="0"/>
        <v>1671</v>
      </c>
      <c r="W62" s="9">
        <f t="shared" si="0"/>
        <v>22604</v>
      </c>
    </row>
    <row r="64" spans="2:23" x14ac:dyDescent="0.2">
      <c r="C64" s="49"/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Q63"/>
  <sheetViews>
    <sheetView zoomScaleNormal="100" workbookViewId="0"/>
  </sheetViews>
  <sheetFormatPr baseColWidth="10" defaultRowHeight="12.75" x14ac:dyDescent="0.2"/>
  <cols>
    <col min="1" max="1" width="8.625" customWidth="1"/>
    <col min="2" max="2" width="24.75" bestFit="1" customWidth="1"/>
    <col min="3" max="4" width="12" style="45" customWidth="1"/>
    <col min="5" max="6" width="12" customWidth="1"/>
    <col min="7" max="7" width="8.625" bestFit="1" customWidth="1"/>
    <col min="8" max="11" width="12" customWidth="1"/>
    <col min="12" max="12" width="7.75" customWidth="1"/>
    <col min="13" max="16" width="12" customWidth="1"/>
    <col min="17" max="17" width="8.625" bestFit="1" customWidth="1"/>
    <col min="19" max="19" width="12.625" customWidth="1"/>
  </cols>
  <sheetData>
    <row r="9" spans="2:17" ht="44.25" customHeight="1" thickBot="1" x14ac:dyDescent="0.25">
      <c r="B9" s="12"/>
      <c r="C9" s="83" t="s">
        <v>261</v>
      </c>
      <c r="D9" s="80"/>
      <c r="E9" s="80"/>
      <c r="F9" s="80"/>
      <c r="G9" s="86"/>
      <c r="H9" s="83" t="s">
        <v>262</v>
      </c>
      <c r="I9" s="80"/>
      <c r="J9" s="80"/>
      <c r="K9" s="80"/>
      <c r="L9" s="86"/>
      <c r="M9" s="83" t="s">
        <v>35</v>
      </c>
      <c r="N9" s="80"/>
      <c r="O9" s="80"/>
      <c r="P9" s="80"/>
      <c r="Q9" s="86"/>
    </row>
    <row r="10" spans="2:17" ht="28.5" customHeight="1" thickBot="1" x14ac:dyDescent="0.25">
      <c r="B10" s="11"/>
      <c r="C10" s="92" t="s">
        <v>108</v>
      </c>
      <c r="D10" s="93"/>
      <c r="E10" s="94" t="s">
        <v>109</v>
      </c>
      <c r="F10" s="94"/>
      <c r="G10" s="14" t="s">
        <v>35</v>
      </c>
      <c r="H10" s="94" t="s">
        <v>110</v>
      </c>
      <c r="I10" s="94"/>
      <c r="J10" s="91" t="s">
        <v>109</v>
      </c>
      <c r="K10" s="91"/>
      <c r="L10" s="14" t="s">
        <v>35</v>
      </c>
      <c r="M10" s="94" t="s">
        <v>108</v>
      </c>
      <c r="N10" s="94"/>
      <c r="O10" s="91" t="s">
        <v>109</v>
      </c>
      <c r="P10" s="91"/>
      <c r="Q10" s="14" t="s">
        <v>35</v>
      </c>
    </row>
    <row r="11" spans="2:17" ht="20.100000000000001" customHeight="1" thickBot="1" x14ac:dyDescent="0.25">
      <c r="B11" s="3" t="s">
        <v>197</v>
      </c>
      <c r="C11" s="18">
        <v>2</v>
      </c>
      <c r="D11" s="18">
        <v>6</v>
      </c>
      <c r="E11" s="18">
        <v>421</v>
      </c>
      <c r="F11" s="18">
        <v>361</v>
      </c>
      <c r="G11" s="18">
        <v>790</v>
      </c>
      <c r="H11" s="18">
        <v>0</v>
      </c>
      <c r="I11" s="18">
        <v>0</v>
      </c>
      <c r="J11" s="18">
        <v>0</v>
      </c>
      <c r="K11" s="18">
        <v>4</v>
      </c>
      <c r="L11" s="18">
        <v>4</v>
      </c>
      <c r="M11" s="18">
        <v>2</v>
      </c>
      <c r="N11" s="18">
        <v>6</v>
      </c>
      <c r="O11" s="18">
        <v>421</v>
      </c>
      <c r="P11" s="18">
        <v>365</v>
      </c>
      <c r="Q11" s="18">
        <v>794</v>
      </c>
    </row>
    <row r="12" spans="2:17" ht="20.100000000000001" customHeight="1" thickBot="1" x14ac:dyDescent="0.25">
      <c r="B12" s="4" t="s">
        <v>198</v>
      </c>
      <c r="C12" s="19">
        <v>9</v>
      </c>
      <c r="D12" s="19">
        <v>5</v>
      </c>
      <c r="E12" s="19">
        <v>436</v>
      </c>
      <c r="F12" s="19">
        <v>383</v>
      </c>
      <c r="G12" s="19">
        <v>833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9</v>
      </c>
      <c r="N12" s="19">
        <v>5</v>
      </c>
      <c r="O12" s="19">
        <v>436</v>
      </c>
      <c r="P12" s="19">
        <v>383</v>
      </c>
      <c r="Q12" s="19">
        <v>833</v>
      </c>
    </row>
    <row r="13" spans="2:17" ht="20.100000000000001" customHeight="1" thickBot="1" x14ac:dyDescent="0.25">
      <c r="B13" s="4" t="s">
        <v>199</v>
      </c>
      <c r="C13" s="19">
        <v>1</v>
      </c>
      <c r="D13" s="19">
        <v>3</v>
      </c>
      <c r="E13" s="19">
        <v>211</v>
      </c>
      <c r="F13" s="19">
        <v>244</v>
      </c>
      <c r="G13" s="19">
        <v>459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</v>
      </c>
      <c r="N13" s="19">
        <v>3</v>
      </c>
      <c r="O13" s="19">
        <v>211</v>
      </c>
      <c r="P13" s="19">
        <v>244</v>
      </c>
      <c r="Q13" s="19">
        <v>459</v>
      </c>
    </row>
    <row r="14" spans="2:17" ht="20.100000000000001" customHeight="1" thickBot="1" x14ac:dyDescent="0.25">
      <c r="B14" s="4" t="s">
        <v>200</v>
      </c>
      <c r="C14" s="19">
        <v>4</v>
      </c>
      <c r="D14" s="19">
        <v>0</v>
      </c>
      <c r="E14" s="19">
        <v>251</v>
      </c>
      <c r="F14" s="19">
        <v>351</v>
      </c>
      <c r="G14" s="19">
        <v>606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4</v>
      </c>
      <c r="N14" s="19">
        <v>0</v>
      </c>
      <c r="O14" s="19">
        <v>251</v>
      </c>
      <c r="P14" s="19">
        <v>351</v>
      </c>
      <c r="Q14" s="19">
        <v>606</v>
      </c>
    </row>
    <row r="15" spans="2:17" ht="20.100000000000001" customHeight="1" thickBot="1" x14ac:dyDescent="0.25">
      <c r="B15" s="4" t="s">
        <v>201</v>
      </c>
      <c r="C15" s="19">
        <v>2</v>
      </c>
      <c r="D15" s="19">
        <v>0</v>
      </c>
      <c r="E15" s="19">
        <v>178</v>
      </c>
      <c r="F15" s="19">
        <v>204</v>
      </c>
      <c r="G15" s="19">
        <v>384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2</v>
      </c>
      <c r="N15" s="19">
        <v>0</v>
      </c>
      <c r="O15" s="19">
        <v>178</v>
      </c>
      <c r="P15" s="19">
        <v>204</v>
      </c>
      <c r="Q15" s="19">
        <v>384</v>
      </c>
    </row>
    <row r="16" spans="2:17" ht="20.100000000000001" customHeight="1" thickBot="1" x14ac:dyDescent="0.25">
      <c r="B16" s="4" t="s">
        <v>202</v>
      </c>
      <c r="C16" s="19">
        <v>3</v>
      </c>
      <c r="D16" s="19">
        <v>11</v>
      </c>
      <c r="E16" s="19">
        <v>77</v>
      </c>
      <c r="F16" s="19">
        <v>347</v>
      </c>
      <c r="G16" s="19">
        <v>438</v>
      </c>
      <c r="H16" s="19">
        <v>0</v>
      </c>
      <c r="I16" s="19">
        <v>1</v>
      </c>
      <c r="J16" s="19">
        <v>0</v>
      </c>
      <c r="K16" s="19">
        <v>0</v>
      </c>
      <c r="L16" s="19">
        <v>1</v>
      </c>
      <c r="M16" s="19">
        <v>3</v>
      </c>
      <c r="N16" s="19">
        <v>12</v>
      </c>
      <c r="O16" s="19">
        <v>77</v>
      </c>
      <c r="P16" s="19">
        <v>347</v>
      </c>
      <c r="Q16" s="19">
        <v>439</v>
      </c>
    </row>
    <row r="17" spans="2:17" ht="20.100000000000001" customHeight="1" thickBot="1" x14ac:dyDescent="0.25">
      <c r="B17" s="4" t="s">
        <v>203</v>
      </c>
      <c r="C17" s="19">
        <v>22</v>
      </c>
      <c r="D17" s="19">
        <v>10</v>
      </c>
      <c r="E17" s="19">
        <v>811</v>
      </c>
      <c r="F17" s="19">
        <v>735</v>
      </c>
      <c r="G17" s="19">
        <v>1578</v>
      </c>
      <c r="H17" s="19">
        <v>0</v>
      </c>
      <c r="I17" s="19">
        <v>0</v>
      </c>
      <c r="J17" s="19">
        <v>0</v>
      </c>
      <c r="K17" s="19">
        <v>10</v>
      </c>
      <c r="L17" s="19">
        <v>10</v>
      </c>
      <c r="M17" s="19">
        <v>22</v>
      </c>
      <c r="N17" s="19">
        <v>10</v>
      </c>
      <c r="O17" s="19">
        <v>811</v>
      </c>
      <c r="P17" s="19">
        <v>745</v>
      </c>
      <c r="Q17" s="19">
        <v>1588</v>
      </c>
    </row>
    <row r="18" spans="2:17" ht="20.100000000000001" customHeight="1" thickBot="1" x14ac:dyDescent="0.25">
      <c r="B18" s="4" t="s">
        <v>204</v>
      </c>
      <c r="C18" s="19">
        <v>19</v>
      </c>
      <c r="D18" s="19">
        <v>63</v>
      </c>
      <c r="E18" s="19">
        <v>390</v>
      </c>
      <c r="F18" s="19">
        <v>823</v>
      </c>
      <c r="G18" s="19">
        <v>1295</v>
      </c>
      <c r="H18" s="19">
        <v>0</v>
      </c>
      <c r="I18" s="19">
        <v>0</v>
      </c>
      <c r="J18" s="19">
        <v>0</v>
      </c>
      <c r="K18" s="19">
        <v>1</v>
      </c>
      <c r="L18" s="19">
        <v>1</v>
      </c>
      <c r="M18" s="19">
        <v>19</v>
      </c>
      <c r="N18" s="19">
        <v>63</v>
      </c>
      <c r="O18" s="19">
        <v>390</v>
      </c>
      <c r="P18" s="19">
        <v>824</v>
      </c>
      <c r="Q18" s="19">
        <v>1296</v>
      </c>
    </row>
    <row r="19" spans="2:17" ht="20.100000000000001" customHeight="1" thickBot="1" x14ac:dyDescent="0.25">
      <c r="B19" s="4" t="s">
        <v>205</v>
      </c>
      <c r="C19" s="19">
        <v>0</v>
      </c>
      <c r="D19" s="19">
        <v>0</v>
      </c>
      <c r="E19" s="19">
        <v>57</v>
      </c>
      <c r="F19" s="19">
        <v>60</v>
      </c>
      <c r="G19" s="19">
        <v>117</v>
      </c>
      <c r="H19" s="19">
        <v>0</v>
      </c>
      <c r="I19" s="19">
        <v>1</v>
      </c>
      <c r="J19" s="19">
        <v>0</v>
      </c>
      <c r="K19" s="19">
        <v>2</v>
      </c>
      <c r="L19" s="19">
        <v>3</v>
      </c>
      <c r="M19" s="19">
        <v>0</v>
      </c>
      <c r="N19" s="19">
        <v>1</v>
      </c>
      <c r="O19" s="19">
        <v>57</v>
      </c>
      <c r="P19" s="19">
        <v>62</v>
      </c>
      <c r="Q19" s="19">
        <v>120</v>
      </c>
    </row>
    <row r="20" spans="2:17" ht="20.100000000000001" customHeight="1" thickBot="1" x14ac:dyDescent="0.25">
      <c r="B20" s="4" t="s">
        <v>206</v>
      </c>
      <c r="C20" s="19">
        <v>0</v>
      </c>
      <c r="D20" s="19">
        <v>0</v>
      </c>
      <c r="E20" s="19">
        <v>17</v>
      </c>
      <c r="F20" s="19">
        <v>19</v>
      </c>
      <c r="G20" s="19">
        <v>36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17</v>
      </c>
      <c r="P20" s="19">
        <v>19</v>
      </c>
      <c r="Q20" s="19">
        <v>36</v>
      </c>
    </row>
    <row r="21" spans="2:17" ht="20.100000000000001" customHeight="1" thickBot="1" x14ac:dyDescent="0.25">
      <c r="B21" s="4" t="s">
        <v>207</v>
      </c>
      <c r="C21" s="19">
        <v>8</v>
      </c>
      <c r="D21" s="19">
        <v>4</v>
      </c>
      <c r="E21" s="19">
        <v>200</v>
      </c>
      <c r="F21" s="19">
        <v>401</v>
      </c>
      <c r="G21" s="19">
        <v>613</v>
      </c>
      <c r="H21" s="19">
        <v>0</v>
      </c>
      <c r="I21" s="19">
        <v>1</v>
      </c>
      <c r="J21" s="19">
        <v>0</v>
      </c>
      <c r="K21" s="19">
        <v>2</v>
      </c>
      <c r="L21" s="19">
        <v>3</v>
      </c>
      <c r="M21" s="19">
        <v>8</v>
      </c>
      <c r="N21" s="19">
        <v>5</v>
      </c>
      <c r="O21" s="19">
        <v>200</v>
      </c>
      <c r="P21" s="19">
        <v>403</v>
      </c>
      <c r="Q21" s="19">
        <v>616</v>
      </c>
    </row>
    <row r="22" spans="2:17" ht="20.100000000000001" customHeight="1" thickBot="1" x14ac:dyDescent="0.25">
      <c r="B22" s="4" t="s">
        <v>208</v>
      </c>
      <c r="C22" s="19">
        <v>9</v>
      </c>
      <c r="D22" s="19">
        <v>40</v>
      </c>
      <c r="E22" s="19">
        <v>354</v>
      </c>
      <c r="F22" s="19">
        <v>469</v>
      </c>
      <c r="G22" s="19">
        <v>872</v>
      </c>
      <c r="H22" s="19">
        <v>0</v>
      </c>
      <c r="I22" s="19">
        <v>1</v>
      </c>
      <c r="J22" s="19">
        <v>0</v>
      </c>
      <c r="K22" s="19">
        <v>1</v>
      </c>
      <c r="L22" s="19">
        <v>2</v>
      </c>
      <c r="M22" s="19">
        <v>9</v>
      </c>
      <c r="N22" s="19">
        <v>41</v>
      </c>
      <c r="O22" s="19">
        <v>354</v>
      </c>
      <c r="P22" s="19">
        <v>470</v>
      </c>
      <c r="Q22" s="19">
        <v>874</v>
      </c>
    </row>
    <row r="23" spans="2:17" ht="20.100000000000001" customHeight="1" thickBot="1" x14ac:dyDescent="0.25">
      <c r="B23" s="4" t="s">
        <v>209</v>
      </c>
      <c r="C23" s="19">
        <v>9</v>
      </c>
      <c r="D23" s="19">
        <v>31</v>
      </c>
      <c r="E23" s="19">
        <v>347</v>
      </c>
      <c r="F23" s="19">
        <v>843</v>
      </c>
      <c r="G23" s="19">
        <v>1230</v>
      </c>
      <c r="H23" s="19">
        <v>0</v>
      </c>
      <c r="I23" s="19">
        <v>0</v>
      </c>
      <c r="J23" s="19">
        <v>0</v>
      </c>
      <c r="K23" s="19">
        <v>3</v>
      </c>
      <c r="L23" s="19">
        <v>3</v>
      </c>
      <c r="M23" s="19">
        <v>9</v>
      </c>
      <c r="N23" s="19">
        <v>31</v>
      </c>
      <c r="O23" s="19">
        <v>347</v>
      </c>
      <c r="P23" s="19">
        <v>846</v>
      </c>
      <c r="Q23" s="19">
        <v>1233</v>
      </c>
    </row>
    <row r="24" spans="2:17" ht="20.100000000000001" customHeight="1" thickBot="1" x14ac:dyDescent="0.25">
      <c r="B24" s="4" t="s">
        <v>210</v>
      </c>
      <c r="C24" s="19">
        <v>5</v>
      </c>
      <c r="D24" s="19">
        <v>5</v>
      </c>
      <c r="E24" s="19">
        <v>78</v>
      </c>
      <c r="F24" s="19">
        <v>240</v>
      </c>
      <c r="G24" s="19">
        <v>328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</v>
      </c>
      <c r="N24" s="19">
        <v>5</v>
      </c>
      <c r="O24" s="19">
        <v>78</v>
      </c>
      <c r="P24" s="19">
        <v>240</v>
      </c>
      <c r="Q24" s="19">
        <v>328</v>
      </c>
    </row>
    <row r="25" spans="2:17" ht="20.100000000000001" customHeight="1" thickBot="1" x14ac:dyDescent="0.25">
      <c r="B25" s="4" t="s">
        <v>211</v>
      </c>
      <c r="C25" s="19">
        <v>7</v>
      </c>
      <c r="D25" s="19">
        <v>3</v>
      </c>
      <c r="E25" s="19">
        <v>263</v>
      </c>
      <c r="F25" s="19">
        <v>189</v>
      </c>
      <c r="G25" s="19">
        <v>462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7</v>
      </c>
      <c r="N25" s="19">
        <v>3</v>
      </c>
      <c r="O25" s="19">
        <v>263</v>
      </c>
      <c r="P25" s="19">
        <v>189</v>
      </c>
      <c r="Q25" s="19">
        <v>462</v>
      </c>
    </row>
    <row r="26" spans="2:17" ht="20.100000000000001" customHeight="1" thickBot="1" x14ac:dyDescent="0.25">
      <c r="B26" s="5" t="s">
        <v>212</v>
      </c>
      <c r="C26" s="27">
        <v>0</v>
      </c>
      <c r="D26" s="27">
        <v>0</v>
      </c>
      <c r="E26" s="27">
        <v>155</v>
      </c>
      <c r="F26" s="27">
        <v>126</v>
      </c>
      <c r="G26" s="27">
        <v>281</v>
      </c>
      <c r="H26" s="27">
        <v>0</v>
      </c>
      <c r="I26" s="27">
        <v>0</v>
      </c>
      <c r="J26" s="27">
        <v>0</v>
      </c>
      <c r="K26" s="27">
        <v>5</v>
      </c>
      <c r="L26" s="27">
        <v>5</v>
      </c>
      <c r="M26" s="27">
        <v>0</v>
      </c>
      <c r="N26" s="27">
        <v>0</v>
      </c>
      <c r="O26" s="27">
        <v>155</v>
      </c>
      <c r="P26" s="27">
        <v>131</v>
      </c>
      <c r="Q26" s="27">
        <v>286</v>
      </c>
    </row>
    <row r="27" spans="2:17" ht="20.100000000000001" customHeight="1" thickBot="1" x14ac:dyDescent="0.25">
      <c r="B27" s="6" t="s">
        <v>213</v>
      </c>
      <c r="C27" s="29">
        <v>0</v>
      </c>
      <c r="D27" s="29">
        <v>5</v>
      </c>
      <c r="E27" s="29">
        <v>0</v>
      </c>
      <c r="F27" s="29">
        <v>106</v>
      </c>
      <c r="G27" s="29">
        <v>111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5</v>
      </c>
      <c r="O27" s="29">
        <v>0</v>
      </c>
      <c r="P27" s="29">
        <v>106</v>
      </c>
      <c r="Q27" s="29">
        <v>111</v>
      </c>
    </row>
    <row r="28" spans="2:17" ht="20.100000000000001" customHeight="1" thickBot="1" x14ac:dyDescent="0.25">
      <c r="B28" s="4" t="s">
        <v>214</v>
      </c>
      <c r="C28" s="29">
        <v>3</v>
      </c>
      <c r="D28" s="29">
        <v>1</v>
      </c>
      <c r="E28" s="29">
        <v>61</v>
      </c>
      <c r="F28" s="29">
        <v>163</v>
      </c>
      <c r="G28" s="29">
        <v>228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3</v>
      </c>
      <c r="N28" s="29">
        <v>1</v>
      </c>
      <c r="O28" s="29">
        <v>61</v>
      </c>
      <c r="P28" s="29">
        <v>163</v>
      </c>
      <c r="Q28" s="29">
        <v>228</v>
      </c>
    </row>
    <row r="29" spans="2:17" ht="20.100000000000001" customHeight="1" thickBot="1" x14ac:dyDescent="0.25">
      <c r="B29" s="4" t="s">
        <v>215</v>
      </c>
      <c r="C29" s="28">
        <v>3</v>
      </c>
      <c r="D29" s="28">
        <v>5</v>
      </c>
      <c r="E29" s="28">
        <v>56</v>
      </c>
      <c r="F29" s="28">
        <v>234</v>
      </c>
      <c r="G29" s="28">
        <v>298</v>
      </c>
      <c r="H29" s="28">
        <v>0</v>
      </c>
      <c r="I29" s="28">
        <v>2</v>
      </c>
      <c r="J29" s="28">
        <v>0</v>
      </c>
      <c r="K29" s="28">
        <v>0</v>
      </c>
      <c r="L29" s="28">
        <v>2</v>
      </c>
      <c r="M29" s="28">
        <v>3</v>
      </c>
      <c r="N29" s="28">
        <v>7</v>
      </c>
      <c r="O29" s="28">
        <v>56</v>
      </c>
      <c r="P29" s="28">
        <v>234</v>
      </c>
      <c r="Q29" s="28">
        <v>300</v>
      </c>
    </row>
    <row r="30" spans="2:17" ht="20.100000000000001" customHeight="1" thickBot="1" x14ac:dyDescent="0.25">
      <c r="B30" s="4" t="s">
        <v>216</v>
      </c>
      <c r="C30" s="19">
        <v>0</v>
      </c>
      <c r="D30" s="19">
        <v>0</v>
      </c>
      <c r="E30" s="19">
        <v>2</v>
      </c>
      <c r="F30" s="19">
        <v>77</v>
      </c>
      <c r="G30" s="19">
        <v>79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2</v>
      </c>
      <c r="P30" s="19">
        <v>77</v>
      </c>
      <c r="Q30" s="19">
        <v>79</v>
      </c>
    </row>
    <row r="31" spans="2:17" ht="20.100000000000001" customHeight="1" thickBot="1" x14ac:dyDescent="0.25">
      <c r="B31" s="4" t="s">
        <v>217</v>
      </c>
      <c r="C31" s="19">
        <v>0</v>
      </c>
      <c r="D31" s="19">
        <v>0</v>
      </c>
      <c r="E31" s="19">
        <v>2</v>
      </c>
      <c r="F31" s="19">
        <v>125</v>
      </c>
      <c r="G31" s="19">
        <v>127</v>
      </c>
      <c r="H31" s="19">
        <v>0</v>
      </c>
      <c r="I31" s="19">
        <v>0</v>
      </c>
      <c r="J31" s="19">
        <v>0</v>
      </c>
      <c r="K31" s="19">
        <v>1</v>
      </c>
      <c r="L31" s="19">
        <v>1</v>
      </c>
      <c r="M31" s="19">
        <v>0</v>
      </c>
      <c r="N31" s="19">
        <v>0</v>
      </c>
      <c r="O31" s="19">
        <v>2</v>
      </c>
      <c r="P31" s="19">
        <v>126</v>
      </c>
      <c r="Q31" s="19">
        <v>128</v>
      </c>
    </row>
    <row r="32" spans="2:17" ht="20.100000000000001" customHeight="1" thickBot="1" x14ac:dyDescent="0.25">
      <c r="B32" s="4" t="s">
        <v>218</v>
      </c>
      <c r="C32" s="19">
        <v>0</v>
      </c>
      <c r="D32" s="19">
        <v>0</v>
      </c>
      <c r="E32" s="19">
        <v>14</v>
      </c>
      <c r="F32" s="19">
        <v>90</v>
      </c>
      <c r="G32" s="19">
        <v>104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14</v>
      </c>
      <c r="P32" s="19">
        <v>90</v>
      </c>
      <c r="Q32" s="19">
        <v>104</v>
      </c>
    </row>
    <row r="33" spans="2:17" ht="20.100000000000001" customHeight="1" thickBot="1" x14ac:dyDescent="0.25">
      <c r="B33" s="4" t="s">
        <v>219</v>
      </c>
      <c r="C33" s="19">
        <v>0</v>
      </c>
      <c r="D33" s="19">
        <v>0</v>
      </c>
      <c r="E33" s="19">
        <v>50</v>
      </c>
      <c r="F33" s="19">
        <v>17</v>
      </c>
      <c r="G33" s="19">
        <v>67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50</v>
      </c>
      <c r="P33" s="19">
        <v>17</v>
      </c>
      <c r="Q33" s="19">
        <v>67</v>
      </c>
    </row>
    <row r="34" spans="2:17" ht="20.100000000000001" customHeight="1" thickBot="1" x14ac:dyDescent="0.25">
      <c r="B34" s="4" t="s">
        <v>220</v>
      </c>
      <c r="C34" s="19">
        <v>7</v>
      </c>
      <c r="D34" s="19">
        <v>0</v>
      </c>
      <c r="E34" s="19">
        <v>239</v>
      </c>
      <c r="F34" s="19">
        <v>90</v>
      </c>
      <c r="G34" s="19">
        <v>336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7</v>
      </c>
      <c r="N34" s="19">
        <v>0</v>
      </c>
      <c r="O34" s="19">
        <v>239</v>
      </c>
      <c r="P34" s="19">
        <v>90</v>
      </c>
      <c r="Q34" s="19">
        <v>336</v>
      </c>
    </row>
    <row r="35" spans="2:17" ht="20.100000000000001" customHeight="1" thickBot="1" x14ac:dyDescent="0.25">
      <c r="B35" s="4" t="s">
        <v>221</v>
      </c>
      <c r="C35" s="19">
        <v>0</v>
      </c>
      <c r="D35" s="19">
        <v>2</v>
      </c>
      <c r="E35" s="19">
        <v>4</v>
      </c>
      <c r="F35" s="19">
        <v>65</v>
      </c>
      <c r="G35" s="19">
        <v>71</v>
      </c>
      <c r="H35" s="19">
        <v>0</v>
      </c>
      <c r="I35" s="19">
        <v>0</v>
      </c>
      <c r="J35" s="19">
        <v>0</v>
      </c>
      <c r="K35" s="19">
        <v>1</v>
      </c>
      <c r="L35" s="19">
        <v>1</v>
      </c>
      <c r="M35" s="19">
        <v>0</v>
      </c>
      <c r="N35" s="19">
        <v>2</v>
      </c>
      <c r="O35" s="19">
        <v>4</v>
      </c>
      <c r="P35" s="19">
        <v>66</v>
      </c>
      <c r="Q35" s="19">
        <v>72</v>
      </c>
    </row>
    <row r="36" spans="2:17" ht="20.100000000000001" customHeight="1" thickBot="1" x14ac:dyDescent="0.25">
      <c r="B36" s="4" t="s">
        <v>222</v>
      </c>
      <c r="C36" s="19">
        <v>6</v>
      </c>
      <c r="D36" s="19">
        <v>2</v>
      </c>
      <c r="E36" s="19">
        <v>142</v>
      </c>
      <c r="F36" s="19">
        <v>172</v>
      </c>
      <c r="G36" s="19">
        <v>322</v>
      </c>
      <c r="H36" s="19">
        <v>0</v>
      </c>
      <c r="I36" s="19">
        <v>0</v>
      </c>
      <c r="J36" s="19">
        <v>0</v>
      </c>
      <c r="K36" s="19">
        <v>1</v>
      </c>
      <c r="L36" s="19">
        <v>1</v>
      </c>
      <c r="M36" s="19">
        <v>6</v>
      </c>
      <c r="N36" s="19">
        <v>2</v>
      </c>
      <c r="O36" s="19">
        <v>142</v>
      </c>
      <c r="P36" s="19">
        <v>173</v>
      </c>
      <c r="Q36" s="19">
        <v>323</v>
      </c>
    </row>
    <row r="37" spans="2:17" ht="20.100000000000001" customHeight="1" thickBot="1" x14ac:dyDescent="0.25">
      <c r="B37" s="4" t="s">
        <v>223</v>
      </c>
      <c r="C37" s="19">
        <v>0</v>
      </c>
      <c r="D37" s="19">
        <v>0</v>
      </c>
      <c r="E37" s="19">
        <v>150</v>
      </c>
      <c r="F37" s="19">
        <v>169</v>
      </c>
      <c r="G37" s="19">
        <v>319</v>
      </c>
      <c r="H37" s="19">
        <v>0</v>
      </c>
      <c r="I37" s="19">
        <v>0</v>
      </c>
      <c r="J37" s="19">
        <v>0</v>
      </c>
      <c r="K37" s="19">
        <v>2</v>
      </c>
      <c r="L37" s="19">
        <v>2</v>
      </c>
      <c r="M37" s="19">
        <v>0</v>
      </c>
      <c r="N37" s="19">
        <v>0</v>
      </c>
      <c r="O37" s="19">
        <v>150</v>
      </c>
      <c r="P37" s="19">
        <v>171</v>
      </c>
      <c r="Q37" s="19">
        <v>321</v>
      </c>
    </row>
    <row r="38" spans="2:17" ht="20.100000000000001" customHeight="1" thickBot="1" x14ac:dyDescent="0.25">
      <c r="B38" s="4" t="s">
        <v>224</v>
      </c>
      <c r="C38" s="19">
        <v>0</v>
      </c>
      <c r="D38" s="19">
        <v>1</v>
      </c>
      <c r="E38" s="19">
        <v>65</v>
      </c>
      <c r="F38" s="19">
        <v>127</v>
      </c>
      <c r="G38" s="19">
        <v>193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</v>
      </c>
      <c r="O38" s="19">
        <v>65</v>
      </c>
      <c r="P38" s="19">
        <v>127</v>
      </c>
      <c r="Q38" s="19">
        <v>193</v>
      </c>
    </row>
    <row r="39" spans="2:17" ht="20.100000000000001" customHeight="1" thickBot="1" x14ac:dyDescent="0.25">
      <c r="B39" s="4" t="s">
        <v>225</v>
      </c>
      <c r="C39" s="19">
        <v>0</v>
      </c>
      <c r="D39" s="19">
        <v>0</v>
      </c>
      <c r="E39" s="19">
        <v>50</v>
      </c>
      <c r="F39" s="19">
        <v>48</v>
      </c>
      <c r="G39" s="19">
        <v>98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50</v>
      </c>
      <c r="P39" s="19">
        <v>48</v>
      </c>
      <c r="Q39" s="19">
        <v>98</v>
      </c>
    </row>
    <row r="40" spans="2:17" ht="20.100000000000001" customHeight="1" thickBot="1" x14ac:dyDescent="0.25">
      <c r="B40" s="4" t="s">
        <v>226</v>
      </c>
      <c r="C40" s="19">
        <v>0</v>
      </c>
      <c r="D40" s="19">
        <v>13</v>
      </c>
      <c r="E40" s="19">
        <v>227</v>
      </c>
      <c r="F40" s="19">
        <v>235</v>
      </c>
      <c r="G40" s="19">
        <v>475</v>
      </c>
      <c r="H40" s="19">
        <v>0</v>
      </c>
      <c r="I40" s="19">
        <v>0</v>
      </c>
      <c r="J40" s="19">
        <v>0</v>
      </c>
      <c r="K40" s="19">
        <v>3</v>
      </c>
      <c r="L40" s="19">
        <v>3</v>
      </c>
      <c r="M40" s="19">
        <v>0</v>
      </c>
      <c r="N40" s="19">
        <v>13</v>
      </c>
      <c r="O40" s="19">
        <v>227</v>
      </c>
      <c r="P40" s="19">
        <v>238</v>
      </c>
      <c r="Q40" s="19">
        <v>478</v>
      </c>
    </row>
    <row r="41" spans="2:17" ht="20.100000000000001" customHeight="1" thickBot="1" x14ac:dyDescent="0.25">
      <c r="B41" s="4" t="s">
        <v>227</v>
      </c>
      <c r="C41" s="19">
        <v>34</v>
      </c>
      <c r="D41" s="19">
        <v>48</v>
      </c>
      <c r="E41" s="19">
        <v>2419</v>
      </c>
      <c r="F41" s="19">
        <v>2298</v>
      </c>
      <c r="G41" s="19">
        <v>4799</v>
      </c>
      <c r="H41" s="19">
        <v>0</v>
      </c>
      <c r="I41" s="19">
        <v>2</v>
      </c>
      <c r="J41" s="19">
        <v>0</v>
      </c>
      <c r="K41" s="19">
        <v>13</v>
      </c>
      <c r="L41" s="19">
        <v>15</v>
      </c>
      <c r="M41" s="19">
        <v>34</v>
      </c>
      <c r="N41" s="19">
        <v>50</v>
      </c>
      <c r="O41" s="19">
        <v>2419</v>
      </c>
      <c r="P41" s="19">
        <v>2311</v>
      </c>
      <c r="Q41" s="19">
        <v>4814</v>
      </c>
    </row>
    <row r="42" spans="2:17" ht="20.100000000000001" customHeight="1" thickBot="1" x14ac:dyDescent="0.25">
      <c r="B42" s="4" t="s">
        <v>228</v>
      </c>
      <c r="C42" s="19">
        <v>2</v>
      </c>
      <c r="D42" s="19">
        <v>4</v>
      </c>
      <c r="E42" s="19">
        <v>448</v>
      </c>
      <c r="F42" s="19">
        <v>230</v>
      </c>
      <c r="G42" s="19">
        <v>684</v>
      </c>
      <c r="H42" s="19">
        <v>0</v>
      </c>
      <c r="I42" s="19">
        <v>0</v>
      </c>
      <c r="J42" s="19">
        <v>0</v>
      </c>
      <c r="K42" s="19">
        <v>2</v>
      </c>
      <c r="L42" s="19">
        <v>2</v>
      </c>
      <c r="M42" s="19">
        <v>2</v>
      </c>
      <c r="N42" s="19">
        <v>4</v>
      </c>
      <c r="O42" s="19">
        <v>448</v>
      </c>
      <c r="P42" s="19">
        <v>232</v>
      </c>
      <c r="Q42" s="19">
        <v>686</v>
      </c>
    </row>
    <row r="43" spans="2:17" ht="20.100000000000001" customHeight="1" thickBot="1" x14ac:dyDescent="0.25">
      <c r="B43" s="4" t="s">
        <v>229</v>
      </c>
      <c r="C43" s="19">
        <v>6</v>
      </c>
      <c r="D43" s="19">
        <v>6</v>
      </c>
      <c r="E43" s="19">
        <v>78</v>
      </c>
      <c r="F43" s="19">
        <v>266</v>
      </c>
      <c r="G43" s="19">
        <v>356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6</v>
      </c>
      <c r="N43" s="19">
        <v>6</v>
      </c>
      <c r="O43" s="19">
        <v>78</v>
      </c>
      <c r="P43" s="19">
        <v>266</v>
      </c>
      <c r="Q43" s="19">
        <v>356</v>
      </c>
    </row>
    <row r="44" spans="2:17" ht="20.100000000000001" customHeight="1" thickBot="1" x14ac:dyDescent="0.25">
      <c r="B44" s="4" t="s">
        <v>230</v>
      </c>
      <c r="C44" s="19">
        <v>7</v>
      </c>
      <c r="D44" s="19">
        <v>1</v>
      </c>
      <c r="E44" s="19">
        <v>393</v>
      </c>
      <c r="F44" s="19">
        <v>366</v>
      </c>
      <c r="G44" s="19">
        <v>767</v>
      </c>
      <c r="H44" s="19">
        <v>0</v>
      </c>
      <c r="I44" s="19">
        <v>1</v>
      </c>
      <c r="J44" s="19">
        <v>0</v>
      </c>
      <c r="K44" s="19">
        <v>5</v>
      </c>
      <c r="L44" s="19">
        <v>6</v>
      </c>
      <c r="M44" s="19">
        <v>7</v>
      </c>
      <c r="N44" s="19">
        <v>2</v>
      </c>
      <c r="O44" s="19">
        <v>393</v>
      </c>
      <c r="P44" s="19">
        <v>371</v>
      </c>
      <c r="Q44" s="19">
        <v>773</v>
      </c>
    </row>
    <row r="45" spans="2:17" ht="20.100000000000001" customHeight="1" thickBot="1" x14ac:dyDescent="0.25">
      <c r="B45" s="4" t="s">
        <v>231</v>
      </c>
      <c r="C45" s="19">
        <v>19</v>
      </c>
      <c r="D45" s="19">
        <v>9</v>
      </c>
      <c r="E45" s="19">
        <v>1209</v>
      </c>
      <c r="F45" s="19">
        <v>887</v>
      </c>
      <c r="G45" s="19">
        <v>2124</v>
      </c>
      <c r="H45" s="19">
        <v>0</v>
      </c>
      <c r="I45" s="19">
        <v>3</v>
      </c>
      <c r="J45" s="19">
        <v>0</v>
      </c>
      <c r="K45" s="19">
        <v>2</v>
      </c>
      <c r="L45" s="19">
        <v>5</v>
      </c>
      <c r="M45" s="19">
        <v>19</v>
      </c>
      <c r="N45" s="19">
        <v>12</v>
      </c>
      <c r="O45" s="19">
        <v>1209</v>
      </c>
      <c r="P45" s="19">
        <v>889</v>
      </c>
      <c r="Q45" s="19">
        <v>2129</v>
      </c>
    </row>
    <row r="46" spans="2:17" ht="20.100000000000001" customHeight="1" thickBot="1" x14ac:dyDescent="0.25">
      <c r="B46" s="4" t="s">
        <v>232</v>
      </c>
      <c r="C46" s="19">
        <v>6</v>
      </c>
      <c r="D46" s="19">
        <v>5</v>
      </c>
      <c r="E46" s="19">
        <v>343</v>
      </c>
      <c r="F46" s="19">
        <v>179</v>
      </c>
      <c r="G46" s="19">
        <v>533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6</v>
      </c>
      <c r="N46" s="19">
        <v>5</v>
      </c>
      <c r="O46" s="19">
        <v>343</v>
      </c>
      <c r="P46" s="19">
        <v>179</v>
      </c>
      <c r="Q46" s="19">
        <v>533</v>
      </c>
    </row>
    <row r="47" spans="2:17" ht="20.100000000000001" customHeight="1" thickBot="1" x14ac:dyDescent="0.25">
      <c r="B47" s="4" t="s">
        <v>233</v>
      </c>
      <c r="C47" s="19">
        <v>3</v>
      </c>
      <c r="D47" s="19">
        <v>7</v>
      </c>
      <c r="E47" s="19">
        <v>482</v>
      </c>
      <c r="F47" s="19">
        <v>1294</v>
      </c>
      <c r="G47" s="19">
        <v>1786</v>
      </c>
      <c r="H47" s="19">
        <v>0</v>
      </c>
      <c r="I47" s="19">
        <v>1</v>
      </c>
      <c r="J47" s="19">
        <v>0</v>
      </c>
      <c r="K47" s="19">
        <v>3</v>
      </c>
      <c r="L47" s="19">
        <v>4</v>
      </c>
      <c r="M47" s="19">
        <v>3</v>
      </c>
      <c r="N47" s="19">
        <v>8</v>
      </c>
      <c r="O47" s="19">
        <v>482</v>
      </c>
      <c r="P47" s="19">
        <v>1297</v>
      </c>
      <c r="Q47" s="19">
        <v>1790</v>
      </c>
    </row>
    <row r="48" spans="2:17" ht="20.100000000000001" customHeight="1" thickBot="1" x14ac:dyDescent="0.25">
      <c r="B48" s="4" t="s">
        <v>234</v>
      </c>
      <c r="C48" s="19">
        <v>0</v>
      </c>
      <c r="D48" s="19">
        <v>5</v>
      </c>
      <c r="E48" s="19">
        <v>40</v>
      </c>
      <c r="F48" s="19">
        <v>261</v>
      </c>
      <c r="G48" s="19">
        <v>306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5</v>
      </c>
      <c r="O48" s="19">
        <v>40</v>
      </c>
      <c r="P48" s="19">
        <v>261</v>
      </c>
      <c r="Q48" s="19">
        <v>306</v>
      </c>
    </row>
    <row r="49" spans="2:17" ht="20.100000000000001" customHeight="1" thickBot="1" x14ac:dyDescent="0.25">
      <c r="B49" s="4" t="s">
        <v>235</v>
      </c>
      <c r="C49" s="19">
        <v>22</v>
      </c>
      <c r="D49" s="19">
        <v>5</v>
      </c>
      <c r="E49" s="19">
        <v>155</v>
      </c>
      <c r="F49" s="19">
        <v>96</v>
      </c>
      <c r="G49" s="19">
        <v>278</v>
      </c>
      <c r="H49" s="19">
        <v>0</v>
      </c>
      <c r="I49" s="19">
        <v>0</v>
      </c>
      <c r="J49" s="19">
        <v>0</v>
      </c>
      <c r="K49" s="19">
        <v>6</v>
      </c>
      <c r="L49" s="19">
        <v>6</v>
      </c>
      <c r="M49" s="19">
        <v>22</v>
      </c>
      <c r="N49" s="19">
        <v>5</v>
      </c>
      <c r="O49" s="19">
        <v>155</v>
      </c>
      <c r="P49" s="19">
        <v>102</v>
      </c>
      <c r="Q49" s="19">
        <v>284</v>
      </c>
    </row>
    <row r="50" spans="2:17" ht="20.100000000000001" customHeight="1" thickBot="1" x14ac:dyDescent="0.25">
      <c r="B50" s="4" t="s">
        <v>236</v>
      </c>
      <c r="C50" s="19">
        <v>9</v>
      </c>
      <c r="D50" s="19">
        <v>11</v>
      </c>
      <c r="E50" s="19">
        <v>184</v>
      </c>
      <c r="F50" s="19">
        <v>357</v>
      </c>
      <c r="G50" s="19">
        <v>561</v>
      </c>
      <c r="H50" s="19">
        <v>0</v>
      </c>
      <c r="I50" s="19">
        <v>0</v>
      </c>
      <c r="J50" s="19">
        <v>0</v>
      </c>
      <c r="K50" s="19">
        <v>2</v>
      </c>
      <c r="L50" s="19">
        <v>2</v>
      </c>
      <c r="M50" s="19">
        <v>9</v>
      </c>
      <c r="N50" s="19">
        <v>11</v>
      </c>
      <c r="O50" s="19">
        <v>184</v>
      </c>
      <c r="P50" s="19">
        <v>359</v>
      </c>
      <c r="Q50" s="19">
        <v>563</v>
      </c>
    </row>
    <row r="51" spans="2:17" ht="20.100000000000001" customHeight="1" thickBot="1" x14ac:dyDescent="0.25">
      <c r="B51" s="4" t="s">
        <v>237</v>
      </c>
      <c r="C51" s="19">
        <v>0</v>
      </c>
      <c r="D51" s="19">
        <v>5</v>
      </c>
      <c r="E51" s="19">
        <v>39</v>
      </c>
      <c r="F51" s="19">
        <v>193</v>
      </c>
      <c r="G51" s="19">
        <v>237</v>
      </c>
      <c r="H51" s="19">
        <v>0</v>
      </c>
      <c r="I51" s="19">
        <v>0</v>
      </c>
      <c r="J51" s="19">
        <v>0</v>
      </c>
      <c r="K51" s="19">
        <v>1</v>
      </c>
      <c r="L51" s="19">
        <v>1</v>
      </c>
      <c r="M51" s="19">
        <v>0</v>
      </c>
      <c r="N51" s="19">
        <v>5</v>
      </c>
      <c r="O51" s="19">
        <v>39</v>
      </c>
      <c r="P51" s="19">
        <v>194</v>
      </c>
      <c r="Q51" s="19">
        <v>238</v>
      </c>
    </row>
    <row r="52" spans="2:17" ht="20.100000000000001" customHeight="1" thickBot="1" x14ac:dyDescent="0.25">
      <c r="B52" s="4" t="s">
        <v>238</v>
      </c>
      <c r="C52" s="19">
        <v>0</v>
      </c>
      <c r="D52" s="19">
        <v>19</v>
      </c>
      <c r="E52" s="19">
        <v>41</v>
      </c>
      <c r="F52" s="19">
        <v>159</v>
      </c>
      <c r="G52" s="19">
        <v>219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19</v>
      </c>
      <c r="O52" s="19">
        <v>41</v>
      </c>
      <c r="P52" s="19">
        <v>159</v>
      </c>
      <c r="Q52" s="19">
        <v>219</v>
      </c>
    </row>
    <row r="53" spans="2:17" ht="20.100000000000001" customHeight="1" thickBot="1" x14ac:dyDescent="0.25">
      <c r="B53" s="4" t="s">
        <v>239</v>
      </c>
      <c r="C53" s="19">
        <v>1</v>
      </c>
      <c r="D53" s="19">
        <v>2</v>
      </c>
      <c r="E53" s="19">
        <v>121</v>
      </c>
      <c r="F53" s="19">
        <v>347</v>
      </c>
      <c r="G53" s="19">
        <v>471</v>
      </c>
      <c r="H53" s="19">
        <v>0</v>
      </c>
      <c r="I53" s="19">
        <v>0</v>
      </c>
      <c r="J53" s="19">
        <v>0</v>
      </c>
      <c r="K53" s="19">
        <v>1</v>
      </c>
      <c r="L53" s="19">
        <v>1</v>
      </c>
      <c r="M53" s="19">
        <v>1</v>
      </c>
      <c r="N53" s="19">
        <v>2</v>
      </c>
      <c r="O53" s="19">
        <v>121</v>
      </c>
      <c r="P53" s="19">
        <v>348</v>
      </c>
      <c r="Q53" s="19">
        <v>472</v>
      </c>
    </row>
    <row r="54" spans="2:17" ht="20.100000000000001" customHeight="1" thickBot="1" x14ac:dyDescent="0.25">
      <c r="B54" s="4" t="s">
        <v>240</v>
      </c>
      <c r="C54" s="19">
        <v>39</v>
      </c>
      <c r="D54" s="19">
        <v>114</v>
      </c>
      <c r="E54" s="19">
        <v>1436</v>
      </c>
      <c r="F54" s="19">
        <v>3761</v>
      </c>
      <c r="G54" s="19">
        <v>5350</v>
      </c>
      <c r="H54" s="19">
        <v>0</v>
      </c>
      <c r="I54" s="19">
        <v>2</v>
      </c>
      <c r="J54" s="19">
        <v>0</v>
      </c>
      <c r="K54" s="19">
        <v>26</v>
      </c>
      <c r="L54" s="19">
        <v>28</v>
      </c>
      <c r="M54" s="19">
        <v>39</v>
      </c>
      <c r="N54" s="19">
        <v>116</v>
      </c>
      <c r="O54" s="19">
        <v>1436</v>
      </c>
      <c r="P54" s="19">
        <v>3787</v>
      </c>
      <c r="Q54" s="19">
        <v>5378</v>
      </c>
    </row>
    <row r="55" spans="2:17" ht="20.100000000000001" customHeight="1" thickBot="1" x14ac:dyDescent="0.25">
      <c r="B55" s="4" t="s">
        <v>241</v>
      </c>
      <c r="C55" s="19">
        <v>12</v>
      </c>
      <c r="D55" s="19">
        <v>4</v>
      </c>
      <c r="E55" s="19">
        <v>503</v>
      </c>
      <c r="F55" s="19">
        <v>408</v>
      </c>
      <c r="G55" s="19">
        <v>927</v>
      </c>
      <c r="H55" s="19">
        <v>0</v>
      </c>
      <c r="I55" s="19">
        <v>0</v>
      </c>
      <c r="J55" s="19">
        <v>0</v>
      </c>
      <c r="K55" s="19">
        <v>1</v>
      </c>
      <c r="L55" s="19">
        <v>1</v>
      </c>
      <c r="M55" s="19">
        <v>12</v>
      </c>
      <c r="N55" s="19">
        <v>4</v>
      </c>
      <c r="O55" s="19">
        <v>503</v>
      </c>
      <c r="P55" s="19">
        <v>409</v>
      </c>
      <c r="Q55" s="19">
        <v>928</v>
      </c>
    </row>
    <row r="56" spans="2:17" ht="20.100000000000001" customHeight="1" thickBot="1" x14ac:dyDescent="0.25">
      <c r="B56" s="4" t="s">
        <v>242</v>
      </c>
      <c r="C56" s="19">
        <v>0</v>
      </c>
      <c r="D56" s="19">
        <v>2</v>
      </c>
      <c r="E56" s="19">
        <v>77</v>
      </c>
      <c r="F56" s="19">
        <v>314</v>
      </c>
      <c r="G56" s="19">
        <v>393</v>
      </c>
      <c r="H56" s="19">
        <v>0</v>
      </c>
      <c r="I56" s="19">
        <v>0</v>
      </c>
      <c r="J56" s="19">
        <v>0</v>
      </c>
      <c r="K56" s="19">
        <v>1</v>
      </c>
      <c r="L56" s="19">
        <v>1</v>
      </c>
      <c r="M56" s="19">
        <v>0</v>
      </c>
      <c r="N56" s="19">
        <v>2</v>
      </c>
      <c r="O56" s="19">
        <v>77</v>
      </c>
      <c r="P56" s="19">
        <v>315</v>
      </c>
      <c r="Q56" s="19">
        <v>394</v>
      </c>
    </row>
    <row r="57" spans="2:17" ht="20.100000000000001" customHeight="1" thickBot="1" x14ac:dyDescent="0.25">
      <c r="B57" s="4" t="s">
        <v>243</v>
      </c>
      <c r="C57" s="19">
        <v>0</v>
      </c>
      <c r="D57" s="19">
        <v>4</v>
      </c>
      <c r="E57" s="19">
        <v>26</v>
      </c>
      <c r="F57" s="19">
        <v>135</v>
      </c>
      <c r="G57" s="19">
        <v>165</v>
      </c>
      <c r="H57" s="19">
        <v>0</v>
      </c>
      <c r="I57" s="19">
        <v>0</v>
      </c>
      <c r="J57" s="19">
        <v>0</v>
      </c>
      <c r="K57" s="19">
        <v>1</v>
      </c>
      <c r="L57" s="19">
        <v>1</v>
      </c>
      <c r="M57" s="19">
        <v>0</v>
      </c>
      <c r="N57" s="19">
        <v>4</v>
      </c>
      <c r="O57" s="19">
        <v>26</v>
      </c>
      <c r="P57" s="19">
        <v>136</v>
      </c>
      <c r="Q57" s="19">
        <v>166</v>
      </c>
    </row>
    <row r="58" spans="2:17" ht="20.100000000000001" customHeight="1" thickBot="1" x14ac:dyDescent="0.25">
      <c r="B58" s="4" t="s">
        <v>269</v>
      </c>
      <c r="C58" s="19">
        <v>0</v>
      </c>
      <c r="D58" s="19">
        <v>2</v>
      </c>
      <c r="E58" s="19">
        <v>63</v>
      </c>
      <c r="F58" s="19">
        <v>449</v>
      </c>
      <c r="G58" s="19">
        <v>514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2</v>
      </c>
      <c r="O58" s="19">
        <v>63</v>
      </c>
      <c r="P58" s="19">
        <v>449</v>
      </c>
      <c r="Q58" s="19">
        <v>514</v>
      </c>
    </row>
    <row r="59" spans="2:17" ht="20.100000000000001" customHeight="1" thickBot="1" x14ac:dyDescent="0.25">
      <c r="B59" s="4" t="s">
        <v>245</v>
      </c>
      <c r="C59" s="19">
        <v>2</v>
      </c>
      <c r="D59" s="19">
        <v>6</v>
      </c>
      <c r="E59" s="19">
        <v>312</v>
      </c>
      <c r="F59" s="19">
        <v>523</v>
      </c>
      <c r="G59" s="19">
        <v>843</v>
      </c>
      <c r="H59" s="19">
        <v>0</v>
      </c>
      <c r="I59" s="19">
        <v>1</v>
      </c>
      <c r="J59" s="19">
        <v>0</v>
      </c>
      <c r="K59" s="19">
        <v>1</v>
      </c>
      <c r="L59" s="19">
        <v>2</v>
      </c>
      <c r="M59" s="19">
        <v>2</v>
      </c>
      <c r="N59" s="19">
        <v>7</v>
      </c>
      <c r="O59" s="19">
        <v>312</v>
      </c>
      <c r="P59" s="19">
        <v>524</v>
      </c>
      <c r="Q59" s="19">
        <v>845</v>
      </c>
    </row>
    <row r="60" spans="2:17" ht="20.100000000000001" customHeight="1" thickBot="1" x14ac:dyDescent="0.25">
      <c r="B60" s="4" t="s">
        <v>246</v>
      </c>
      <c r="C60" s="19">
        <v>0</v>
      </c>
      <c r="D60" s="19">
        <v>0</v>
      </c>
      <c r="E60" s="19">
        <v>162</v>
      </c>
      <c r="F60" s="19">
        <v>156</v>
      </c>
      <c r="G60" s="19">
        <v>318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162</v>
      </c>
      <c r="P60" s="19">
        <v>156</v>
      </c>
      <c r="Q60" s="19">
        <v>318</v>
      </c>
    </row>
    <row r="61" spans="2:17" ht="20.100000000000001" customHeight="1" thickBot="1" x14ac:dyDescent="0.25">
      <c r="B61" s="7" t="s">
        <v>22</v>
      </c>
      <c r="C61" s="47">
        <f>SUM(C11:C60)</f>
        <v>281</v>
      </c>
      <c r="D61" s="47">
        <f t="shared" ref="D61:Q61" si="0">SUM(D11:D60)</f>
        <v>469</v>
      </c>
      <c r="E61" s="47">
        <f t="shared" si="0"/>
        <v>13839</v>
      </c>
      <c r="F61" s="47">
        <f t="shared" si="0"/>
        <v>20192</v>
      </c>
      <c r="G61" s="47">
        <f t="shared" si="0"/>
        <v>34781</v>
      </c>
      <c r="H61" s="47">
        <f t="shared" si="0"/>
        <v>0</v>
      </c>
      <c r="I61" s="47">
        <f t="shared" si="0"/>
        <v>16</v>
      </c>
      <c r="J61" s="47">
        <f t="shared" si="0"/>
        <v>0</v>
      </c>
      <c r="K61" s="47">
        <f t="shared" si="0"/>
        <v>101</v>
      </c>
      <c r="L61" s="47">
        <f t="shared" si="0"/>
        <v>117</v>
      </c>
      <c r="M61" s="47">
        <f t="shared" si="0"/>
        <v>281</v>
      </c>
      <c r="N61" s="47">
        <f t="shared" si="0"/>
        <v>485</v>
      </c>
      <c r="O61" s="47">
        <f t="shared" si="0"/>
        <v>13839</v>
      </c>
      <c r="P61" s="47">
        <f t="shared" si="0"/>
        <v>20293</v>
      </c>
      <c r="Q61" s="47">
        <f t="shared" si="0"/>
        <v>34898</v>
      </c>
    </row>
    <row r="63" spans="2:17" x14ac:dyDescent="0.2">
      <c r="C63" s="50"/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Víctima_Denunciado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2019-08-28T08:32:51Z</cp:lastPrinted>
  <dcterms:created xsi:type="dcterms:W3CDTF">2018-11-16T09:47:02Z</dcterms:created>
  <dcterms:modified xsi:type="dcterms:W3CDTF">2026-03-23T09:11:39Z</dcterms:modified>
</cp:coreProperties>
</file>